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В2В 2 этап\Закупочная В2В 2 этап\"/>
    </mc:Choice>
  </mc:AlternateContent>
  <bookViews>
    <workbookView xWindow="0" yWindow="0" windowWidth="24000" windowHeight="9375"/>
  </bookViews>
  <sheets>
    <sheet name="справочник УКВ БИС для В2В " sheetId="1" r:id="rId1"/>
  </sheets>
  <definedNames>
    <definedName name="_xlnm.Print_Area" localSheetId="0">'справочник УКВ БИС для В2В '!$A$1:$K$124</definedName>
  </definedNames>
  <calcPr calcId="152511" refMode="R1C1"/>
</workbook>
</file>

<file path=xl/calcChain.xml><?xml version="1.0" encoding="utf-8"?>
<calcChain xmlns="http://schemas.openxmlformats.org/spreadsheetml/2006/main">
  <c r="K39" i="1" l="1"/>
  <c r="K105" i="1" l="1"/>
  <c r="J105" i="1"/>
  <c r="K104" i="1"/>
  <c r="J104" i="1"/>
  <c r="K103" i="1"/>
  <c r="J103" i="1"/>
  <c r="K102" i="1"/>
  <c r="J102" i="1"/>
  <c r="K101" i="1"/>
  <c r="J101" i="1"/>
  <c r="K100" i="1"/>
  <c r="J100" i="1"/>
  <c r="K99" i="1"/>
  <c r="J99" i="1"/>
  <c r="K98" i="1"/>
  <c r="J98" i="1"/>
  <c r="K97" i="1"/>
  <c r="J97" i="1"/>
  <c r="K96" i="1"/>
  <c r="J96" i="1"/>
  <c r="K95" i="1"/>
  <c r="J95" i="1"/>
  <c r="K93" i="1"/>
  <c r="J93" i="1"/>
  <c r="K92" i="1"/>
  <c r="J92" i="1"/>
  <c r="K90" i="1"/>
  <c r="J90" i="1"/>
  <c r="K89" i="1"/>
  <c r="J89" i="1"/>
  <c r="K88" i="1"/>
  <c r="J88" i="1"/>
  <c r="K87" i="1"/>
  <c r="J87" i="1"/>
  <c r="K85" i="1"/>
  <c r="J85" i="1"/>
  <c r="K84" i="1"/>
  <c r="J84" i="1"/>
  <c r="K83" i="1"/>
  <c r="J83" i="1"/>
  <c r="K82" i="1"/>
  <c r="J82" i="1"/>
  <c r="K80" i="1"/>
  <c r="J80" i="1"/>
  <c r="K79" i="1"/>
  <c r="J79" i="1"/>
  <c r="K78" i="1"/>
  <c r="J78" i="1"/>
  <c r="K77" i="1"/>
  <c r="J77" i="1"/>
  <c r="K75" i="1"/>
  <c r="J75" i="1"/>
  <c r="K74" i="1"/>
  <c r="J74" i="1"/>
  <c r="K73" i="1"/>
  <c r="J73" i="1"/>
  <c r="K72" i="1"/>
  <c r="J72" i="1"/>
  <c r="K71" i="1"/>
  <c r="J71" i="1"/>
  <c r="K70" i="1"/>
  <c r="J70" i="1"/>
  <c r="K68" i="1"/>
  <c r="J68" i="1"/>
  <c r="K67" i="1"/>
  <c r="J67" i="1"/>
  <c r="K66" i="1"/>
  <c r="J66" i="1"/>
  <c r="K65" i="1"/>
  <c r="J65" i="1"/>
  <c r="K64" i="1"/>
  <c r="J64" i="1"/>
  <c r="K62" i="1"/>
  <c r="J62" i="1"/>
  <c r="K61" i="1"/>
  <c r="J61" i="1"/>
  <c r="K59" i="1"/>
  <c r="J59" i="1"/>
  <c r="K58" i="1"/>
  <c r="J58" i="1"/>
  <c r="K56" i="1"/>
  <c r="J56" i="1"/>
  <c r="K55" i="1"/>
  <c r="J55" i="1"/>
  <c r="K54" i="1"/>
  <c r="J54" i="1"/>
  <c r="K53" i="1"/>
  <c r="J53" i="1"/>
  <c r="K52" i="1"/>
  <c r="J52" i="1"/>
  <c r="K50" i="1"/>
  <c r="J50" i="1"/>
  <c r="K49" i="1"/>
  <c r="J49" i="1"/>
  <c r="K47" i="1"/>
  <c r="J47" i="1"/>
  <c r="K46" i="1"/>
  <c r="J46" i="1"/>
  <c r="K41" i="1"/>
  <c r="J41" i="1"/>
  <c r="K40" i="1"/>
  <c r="J40" i="1"/>
  <c r="J39" i="1"/>
  <c r="K38" i="1"/>
  <c r="J38" i="1"/>
  <c r="K37" i="1"/>
  <c r="J37" i="1"/>
  <c r="K36" i="1"/>
  <c r="J36" i="1"/>
  <c r="K34" i="1"/>
  <c r="J34" i="1"/>
  <c r="K33" i="1"/>
  <c r="J33" i="1"/>
  <c r="K32" i="1"/>
  <c r="J32" i="1"/>
  <c r="K30" i="1"/>
  <c r="J30" i="1"/>
  <c r="K29" i="1"/>
  <c r="J29" i="1"/>
  <c r="K28" i="1"/>
  <c r="J28" i="1"/>
  <c r="K26" i="1"/>
  <c r="J26" i="1"/>
  <c r="K25" i="1"/>
  <c r="J25" i="1"/>
  <c r="K24" i="1"/>
  <c r="J24" i="1"/>
  <c r="K22" i="1"/>
  <c r="J22" i="1"/>
  <c r="K21" i="1"/>
  <c r="J21" i="1"/>
  <c r="K20" i="1"/>
  <c r="J20" i="1"/>
  <c r="K18" i="1"/>
  <c r="J18" i="1"/>
  <c r="K17" i="1"/>
  <c r="J17" i="1"/>
  <c r="K16" i="1"/>
  <c r="J16" i="1"/>
  <c r="K14" i="1"/>
  <c r="J14" i="1"/>
  <c r="K13" i="1"/>
  <c r="J13" i="1"/>
  <c r="K12" i="1"/>
  <c r="J12" i="1"/>
  <c r="H105" i="1" l="1"/>
  <c r="H104" i="1"/>
  <c r="H102" i="1"/>
  <c r="G96" i="1"/>
  <c r="H96" i="1" s="1"/>
  <c r="G39" i="1"/>
  <c r="H39" i="1" s="1"/>
  <c r="G30" i="1"/>
  <c r="H30" i="1" s="1"/>
  <c r="A94" i="1" l="1"/>
  <c r="B94" i="1" s="1"/>
</calcChain>
</file>

<file path=xl/sharedStrings.xml><?xml version="1.0" encoding="utf-8"?>
<sst xmlns="http://schemas.openxmlformats.org/spreadsheetml/2006/main" count="309" uniqueCount="224">
  <si>
    <t>Наименование Работ</t>
  </si>
  <si>
    <t>Единица измерения</t>
  </si>
  <si>
    <t>Состав работ</t>
  </si>
  <si>
    <t>Стоимость строительства (с учетом ПИР) единицы измерения без НДС, руб.</t>
  </si>
  <si>
    <r>
      <t xml:space="preserve">Строительство кабельной канализации  из </t>
    </r>
    <r>
      <rPr>
        <b/>
        <sz val="10"/>
        <color rgb="FFFF0000"/>
        <rFont val="Times New Roman"/>
        <family val="1"/>
        <charset val="204"/>
      </rPr>
      <t xml:space="preserve">асбестоцементных труб </t>
    </r>
  </si>
  <si>
    <t>1 км трассы</t>
  </si>
  <si>
    <t>1 колодец в комплекте</t>
  </si>
  <si>
    <t>1 опора</t>
  </si>
  <si>
    <t>1 км трассы кабеля.</t>
  </si>
  <si>
    <t>1 км трассы  кабельной канализации.</t>
  </si>
  <si>
    <t>1 кан-км</t>
  </si>
  <si>
    <t>шт.</t>
  </si>
  <si>
    <t>1 канало-км</t>
  </si>
  <si>
    <r>
      <t xml:space="preserve">Строительство кабельной канализации </t>
    </r>
    <r>
      <rPr>
        <sz val="10"/>
        <rFont val="Times New Roman"/>
        <family val="1"/>
        <charset val="204"/>
      </rPr>
      <t xml:space="preserve"> из </t>
    </r>
    <r>
      <rPr>
        <b/>
        <sz val="10"/>
        <color rgb="FFFF0000"/>
        <rFont val="Times New Roman"/>
        <family val="1"/>
        <charset val="204"/>
      </rPr>
      <t>полиэтиленовых</t>
    </r>
    <r>
      <rPr>
        <sz val="10"/>
        <rFont val="Times New Roman"/>
        <family val="1"/>
        <charset val="204"/>
      </rPr>
      <t xml:space="preserve"> труб </t>
    </r>
  </si>
  <si>
    <t xml:space="preserve">Устройство кабельного ввода в здание </t>
  </si>
  <si>
    <t>1 м трассы ввода</t>
  </si>
  <si>
    <t>1 метр проекции перехода</t>
  </si>
  <si>
    <t xml:space="preserve">Д=63мм </t>
  </si>
  <si>
    <t>Д=110мм</t>
  </si>
  <si>
    <t xml:space="preserve"> 22.1</t>
  </si>
  <si>
    <t>Восстановление покрытий</t>
  </si>
  <si>
    <t xml:space="preserve"> 23.1</t>
  </si>
  <si>
    <t>Восстановление газонов</t>
  </si>
  <si>
    <t>1м2</t>
  </si>
  <si>
    <t xml:space="preserve"> 23.2</t>
  </si>
  <si>
    <t>1 метр прокола</t>
  </si>
  <si>
    <t xml:space="preserve"> 25.1</t>
  </si>
  <si>
    <t xml:space="preserve"> 25.2</t>
  </si>
  <si>
    <t>1м</t>
  </si>
  <si>
    <t xml:space="preserve"> 26.1</t>
  </si>
  <si>
    <t>1 м</t>
  </si>
  <si>
    <t xml:space="preserve"> 29.1</t>
  </si>
  <si>
    <t xml:space="preserve"> 29.3</t>
  </si>
  <si>
    <t>1 шт.</t>
  </si>
  <si>
    <t>до 7U</t>
  </si>
  <si>
    <t>более 7U</t>
  </si>
  <si>
    <t xml:space="preserve">1 шкаф </t>
  </si>
  <si>
    <t>Установка абонентского оборудования  у Клиента</t>
  </si>
  <si>
    <t>1 км. трассы</t>
  </si>
  <si>
    <t xml:space="preserve"> 41.2</t>
  </si>
  <si>
    <t>1 шкаф</t>
  </si>
  <si>
    <t>Примечания.</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</si>
  <si>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</si>
  <si>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</si>
  <si>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строительства кабельной канализации из полиэтиленовых труб рассчитана для труб Д=110мм. В случае строительства кабельной канализации с применением труб Д=63мм  применять понижающие коэффициенты: к расценке  8.1 к= 0,94 , к расценкам 8.2 и 8.3  к=0,78</t>
  </si>
  <si>
    <t>Стоимость ГНБ тремя и более трубами рассчитывать, добавляя на каждую последующую трубу разницу в стоимости переходов двумя и одной трубой.</t>
  </si>
  <si>
    <t>Раздел 3. Удельные расценки на виды работ при строительстве объектов  В2В</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</si>
  <si>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</si>
  <si>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1 пигтейл/1 опт. волокно</t>
  </si>
  <si>
    <t>в том числе ПИР**</t>
  </si>
  <si>
    <t>Стоимость работ</t>
  </si>
  <si>
    <t xml:space="preserve">Монтаж телекоммуникационного  оборудования на станционной или линейной стороне  (коммутатор, шлюз, мультиплексор, OLT и проч.)  </t>
  </si>
  <si>
    <t>Монтаж телекоммуникационного шкафа, стойки на станционной или линейной стороне</t>
  </si>
  <si>
    <t>Прокладка и монтаж кабельных каналов, коробов и гофротрубы  (полный комплекс работ)</t>
  </si>
  <si>
    <t>Абонентская разводка</t>
  </si>
  <si>
    <t>с учетом стоимости абонентской розетки</t>
  </si>
  <si>
    <t>Абонентская разводка   по коробам или по стенам (без учета стоимости абонентской розетки)</t>
  </si>
  <si>
    <t>без учета стоимости абонентской розетки</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</si>
  <si>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</si>
  <si>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</si>
  <si>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</si>
  <si>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</si>
  <si>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Установка или перебивка колодца ККС (полный комплекс работ)</t>
  </si>
  <si>
    <t>Установка/замена опор (полный комплекс работ)</t>
  </si>
  <si>
    <t>22.2</t>
  </si>
  <si>
    <t xml:space="preserve"> 22.3</t>
  </si>
  <si>
    <t>23.3</t>
  </si>
  <si>
    <t>24.1</t>
  </si>
  <si>
    <t>24.2</t>
  </si>
  <si>
    <t xml:space="preserve"> 24.3</t>
  </si>
  <si>
    <t>25.3</t>
  </si>
  <si>
    <t>26.2</t>
  </si>
  <si>
    <t xml:space="preserve"> 28.1</t>
  </si>
  <si>
    <t xml:space="preserve"> 28.2</t>
  </si>
  <si>
    <t xml:space="preserve"> 28.3</t>
  </si>
  <si>
    <t>29.2</t>
  </si>
  <si>
    <t>31.1.</t>
  </si>
  <si>
    <t xml:space="preserve"> 32.1</t>
  </si>
  <si>
    <t>32.2</t>
  </si>
  <si>
    <t>33.1</t>
  </si>
  <si>
    <t xml:space="preserve"> 33.2</t>
  </si>
  <si>
    <t xml:space="preserve"> 34.1</t>
  </si>
  <si>
    <t>34.2</t>
  </si>
  <si>
    <t>34.3</t>
  </si>
  <si>
    <t xml:space="preserve"> 35.1</t>
  </si>
  <si>
    <t>35.2</t>
  </si>
  <si>
    <t>37.1</t>
  </si>
  <si>
    <t>37.2</t>
  </si>
  <si>
    <t>37.3</t>
  </si>
  <si>
    <t>41.1</t>
  </si>
  <si>
    <t xml:space="preserve"> 49.1</t>
  </si>
  <si>
    <t xml:space="preserve"> 49.2</t>
  </si>
  <si>
    <t>49.3</t>
  </si>
  <si>
    <t>49.4</t>
  </si>
  <si>
    <t xml:space="preserve"> 50.1</t>
  </si>
  <si>
    <t xml:space="preserve"> 50.2</t>
  </si>
  <si>
    <t>50.3</t>
  </si>
  <si>
    <t xml:space="preserve"> 50.4</t>
  </si>
  <si>
    <t xml:space="preserve"> 51.1</t>
  </si>
  <si>
    <t xml:space="preserve"> 51.2</t>
  </si>
  <si>
    <t xml:space="preserve"> 51.3</t>
  </si>
  <si>
    <t xml:space="preserve"> 51.4</t>
  </si>
  <si>
    <t xml:space="preserve"> 52.1</t>
  </si>
  <si>
    <t xml:space="preserve"> 52.2</t>
  </si>
  <si>
    <t>При строительстве МСС, FTTC, ШПД для коттеджных поселков и при других видах строительства, кроме FTTB, стоимость прокладки магистральных  ВОЛС и ВОЛС на распределительных участках  рассчитывать по расценкам раздела 2. Стоимость строительства кабельной канализации - также по расценкам раздела 2.</t>
  </si>
  <si>
    <t>Землеотвод под сооружение</t>
  </si>
  <si>
    <t>ПИР, СМР (включая стоимость всех материалов), оформление разрешительных документов, исполнительной документации по МР и РД</t>
  </si>
  <si>
    <t>1 колодец в комплекте (нестандарт.)</t>
  </si>
  <si>
    <t>Установка колодца ККС -1 БИС (полный комплекс работ) - -*половина ККС-2 (3) на бетонном основании.</t>
  </si>
  <si>
    <t>36.3</t>
  </si>
  <si>
    <t>36.4</t>
  </si>
  <si>
    <r>
      <t xml:space="preserve">Строительство каждого дополнительного канала кабельной канализации (докладка при увеличении отверстности трассы во время строительства) /доумощнение (докладка) </t>
    </r>
    <r>
      <rPr>
        <vertAlign val="superscript"/>
        <sz val="10"/>
        <rFont val="Times New Roman"/>
        <family val="1"/>
        <charset val="204"/>
      </rPr>
      <t xml:space="preserve">(8) </t>
    </r>
    <r>
      <rPr>
        <sz val="10"/>
        <rFont val="Times New Roman"/>
        <family val="1"/>
        <charset val="204"/>
      </rPr>
      <t xml:space="preserve"> к существующей  кабельной канализации, (с учётом стоимости материалов)   </t>
    </r>
    <r>
      <rPr>
        <sz val="10"/>
        <color rgb="FFFF0000"/>
        <rFont val="Times New Roman"/>
        <family val="1"/>
        <charset val="204"/>
      </rPr>
      <t>УКВ на канало-км.</t>
    </r>
  </si>
  <si>
    <t>53.1</t>
  </si>
  <si>
    <t>53.2</t>
  </si>
  <si>
    <t>58.1</t>
  </si>
  <si>
    <t>58.2</t>
  </si>
  <si>
    <t>При стоительстве кабельной канализации до 2 отверстий использовать расценки: № 5.1,5.2,6.1,6.2,15.1,26.1,28.1,28.2,29.1,29.2,61,65. При строительстве кабельной канализации более 2 отверстий использовать для первых двух каналов расценки: № 5.1,5.2,6.1,6.2,15.1,26.1,28.1,28.2,29.1,29.2,61,65, для каждого последующего канала  - расценки :№ 5.3,6.3,15.2,26.2,28.3,29.3, для каждых последующих 2-х каналов: 61.1,66.</t>
  </si>
  <si>
    <t>Стоимость реконструкции кабельной канализации (укладка дополнительных каналов в существующую трассу) рассчитывается аналогично стоимости строительства - по расценкам №№ 5.1,5.2,6.1,6.2,15.1,26.1,28.1,28.2,29.1,29.2,61,65 для первых двух  каналов  и 5.3,6.3,15.2,26.2,28.3,29.3 - для каждого последующего канала.</t>
  </si>
  <si>
    <r>
      <t xml:space="preserve"> *</t>
    </r>
    <r>
      <rPr>
        <sz val="10"/>
        <color theme="1" tint="4.9989318521683403E-2"/>
        <rFont val="Times New Roman"/>
        <family val="1"/>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</si>
  <si>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</si>
  <si>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 xml:space="preserve"> оформление разрешительных документов на землеотвод под сооружение, получение кадастрового паспорта  без учета счета на оплату согласований.</t>
  </si>
  <si>
    <t>Комплект        (1 контейнер)</t>
  </si>
  <si>
    <r>
      <t xml:space="preserve">ВОК </t>
    </r>
    <r>
      <rPr>
        <b/>
        <sz val="10"/>
        <rFont val="Times New Roman"/>
        <family val="1"/>
        <charset val="204"/>
      </rPr>
      <t>8 - 24</t>
    </r>
    <r>
      <rPr>
        <sz val="10"/>
        <rFont val="Times New Roman"/>
        <family val="1"/>
        <charset val="204"/>
      </rPr>
      <t xml:space="preserve"> волокон</t>
    </r>
  </si>
  <si>
    <r>
      <t xml:space="preserve">ВОК  </t>
    </r>
    <r>
      <rPr>
        <b/>
        <sz val="10"/>
        <rFont val="Times New Roman"/>
        <family val="1"/>
        <charset val="204"/>
      </rPr>
      <t>от 24 до 48</t>
    </r>
    <r>
      <rPr>
        <sz val="10"/>
        <rFont val="Times New Roman"/>
        <family val="1"/>
        <charset val="204"/>
      </rPr>
      <t xml:space="preserve"> волокон</t>
    </r>
  </si>
  <si>
    <r>
      <t xml:space="preserve">ВОК </t>
    </r>
    <r>
      <rPr>
        <b/>
        <sz val="10"/>
        <rFont val="Times New Roman"/>
        <family val="1"/>
        <charset val="204"/>
      </rPr>
      <t>более 48</t>
    </r>
    <r>
      <rPr>
        <sz val="10"/>
        <rFont val="Times New Roman"/>
        <family val="1"/>
        <charset val="204"/>
      </rPr>
      <t xml:space="preserve"> волокон</t>
    </r>
  </si>
  <si>
    <r>
      <t xml:space="preserve">Строительство кабельной канализации /доумощнение (докладка) </t>
    </r>
    <r>
      <rPr>
        <vertAlign val="superscript"/>
        <sz val="10"/>
        <rFont val="Times New Roman"/>
        <family val="1"/>
        <charset val="204"/>
      </rPr>
      <t xml:space="preserve"> (8) </t>
    </r>
    <r>
      <rPr>
        <sz val="10"/>
        <rFont val="Times New Roman"/>
        <family val="1"/>
        <charset val="204"/>
      </rPr>
      <t xml:space="preserve">к существующей  кабельной канализации,     (с учётом стоимости материалов) , в т.ч. с применением ГНБ  </t>
    </r>
    <r>
      <rPr>
        <b/>
        <sz val="10"/>
        <rFont val="Times New Roman"/>
        <family val="1"/>
        <charset val="204"/>
      </rPr>
      <t xml:space="preserve">до 2-х </t>
    </r>
    <r>
      <rPr>
        <sz val="10"/>
        <rFont val="Times New Roman"/>
        <family val="1"/>
        <charset val="204"/>
      </rPr>
      <t xml:space="preserve">каналов включительно. </t>
    </r>
    <r>
      <rPr>
        <sz val="10"/>
        <color rgb="FFFF0000"/>
        <rFont val="Times New Roman"/>
        <family val="1"/>
        <charset val="204"/>
      </rPr>
      <t>УКВ на 1 км трассы</t>
    </r>
  </si>
  <si>
    <r>
      <t xml:space="preserve">Строительство кабельной канализации  /доумощнение (докладка)  </t>
    </r>
    <r>
      <rPr>
        <vertAlign val="superscript"/>
        <sz val="10"/>
        <rFont val="Times New Roman"/>
        <family val="1"/>
        <charset val="204"/>
      </rPr>
      <t>(8)</t>
    </r>
    <r>
      <rPr>
        <sz val="10"/>
        <rFont val="Times New Roman"/>
        <family val="1"/>
        <charset val="204"/>
      </rPr>
      <t xml:space="preserve"> к существующей  кабельной канализации,    (с учётом стоимости материалов) : </t>
    </r>
    <r>
      <rPr>
        <b/>
        <sz val="10"/>
        <rFont val="Times New Roman"/>
        <family val="1"/>
        <charset val="204"/>
      </rPr>
      <t xml:space="preserve">до 2-х </t>
    </r>
    <r>
      <rPr>
        <sz val="10"/>
        <rFont val="Times New Roman"/>
        <family val="1"/>
        <charset val="204"/>
      </rPr>
      <t xml:space="preserve">каналов включительно из </t>
    </r>
    <r>
      <rPr>
        <b/>
        <sz val="10"/>
        <color rgb="FFFF0000"/>
        <rFont val="Times New Roman"/>
        <family val="1"/>
        <charset val="204"/>
      </rPr>
      <t>асбестоцементных труб</t>
    </r>
    <r>
      <rPr>
        <sz val="10"/>
        <color rgb="FFFF0000"/>
        <rFont val="Times New Roman"/>
        <family val="1"/>
        <charset val="204"/>
      </rPr>
      <t xml:space="preserve"> </t>
    </r>
    <r>
      <rPr>
        <sz val="10"/>
        <rFont val="Times New Roman"/>
        <family val="1"/>
        <charset val="204"/>
      </rPr>
      <t xml:space="preserve">(полный комплекс работ </t>
    </r>
    <r>
      <rPr>
        <b/>
        <sz val="10"/>
        <color rgb="FFFF0000"/>
        <rFont val="Times New Roman"/>
        <family val="1"/>
        <charset val="204"/>
      </rPr>
      <t>с учетом восстановления а/б покрытия и газонов</t>
    </r>
    <r>
      <rPr>
        <sz val="10"/>
        <rFont val="Times New Roman"/>
        <family val="1"/>
        <charset val="204"/>
      </rPr>
      <t>,</t>
    </r>
    <r>
      <rPr>
        <sz val="10"/>
        <color theme="1" tint="4.9989318521683403E-2"/>
        <rFont val="Times New Roman"/>
        <family val="1"/>
        <charset val="204"/>
      </rPr>
      <t xml:space="preserve"> </t>
    </r>
    <r>
      <rPr>
        <b/>
        <sz val="10"/>
        <color theme="1" tint="4.9989318521683403E-2"/>
        <rFont val="Times New Roman"/>
        <family val="1"/>
        <charset val="204"/>
      </rPr>
      <t>с учетом ГНБ</t>
    </r>
    <r>
      <rPr>
        <sz val="10"/>
        <color theme="1" tint="4.9989318521683403E-2"/>
        <rFont val="Times New Roman"/>
        <family val="1"/>
        <charset val="204"/>
      </rPr>
      <t xml:space="preserve">, </t>
    </r>
    <r>
      <rPr>
        <sz val="10"/>
        <rFont val="Times New Roman"/>
        <family val="1"/>
        <charset val="204"/>
      </rPr>
      <t>без учета установки колодцев ККС)</t>
    </r>
  </si>
  <si>
    <r>
      <t xml:space="preserve">Строительство кабельной канализации  /доумощнение (докладка) </t>
    </r>
    <r>
      <rPr>
        <vertAlign val="superscript"/>
        <sz val="10"/>
        <rFont val="Times New Roman"/>
        <family val="1"/>
        <charset val="204"/>
      </rPr>
      <t xml:space="preserve">(8) </t>
    </r>
    <r>
      <rPr>
        <sz val="10"/>
        <rFont val="Times New Roman"/>
        <family val="1"/>
        <charset val="204"/>
      </rPr>
      <t xml:space="preserve"> к существующей  кабельной канализации,    (с учётом стоимости материалов) до 2-х каналов включительно из </t>
    </r>
    <r>
      <rPr>
        <b/>
        <sz val="10"/>
        <color rgb="FFFF0000"/>
        <rFont val="Times New Roman"/>
        <family val="1"/>
        <charset val="204"/>
      </rPr>
      <t>асбестоцементных труб</t>
    </r>
    <r>
      <rPr>
        <sz val="10"/>
        <rFont val="Times New Roman"/>
        <family val="1"/>
        <charset val="204"/>
      </rPr>
      <t xml:space="preserve"> (полный комплекс работ </t>
    </r>
    <r>
      <rPr>
        <b/>
        <sz val="10"/>
        <color rgb="FFFF0000"/>
        <rFont val="Times New Roman"/>
        <family val="1"/>
        <charset val="204"/>
      </rPr>
      <t>без учета восстановления а/б покрытия и газонов</t>
    </r>
    <r>
      <rPr>
        <sz val="10"/>
        <rFont val="Times New Roman"/>
        <family val="1"/>
        <charset val="204"/>
      </rPr>
      <t>,</t>
    </r>
    <r>
      <rPr>
        <sz val="10"/>
        <color rgb="FF006600"/>
        <rFont val="Times New Roman"/>
        <family val="1"/>
        <charset val="204"/>
      </rPr>
      <t xml:space="preserve"> </t>
    </r>
    <r>
      <rPr>
        <b/>
        <sz val="10"/>
        <color theme="1" tint="4.9989318521683403E-2"/>
        <rFont val="Times New Roman"/>
        <family val="1"/>
        <charset val="204"/>
      </rPr>
      <t>с учетом ГНБ</t>
    </r>
    <r>
      <rPr>
        <sz val="10"/>
        <color theme="1" tint="4.9989318521683403E-2"/>
        <rFont val="Times New Roman"/>
        <family val="1"/>
        <charset val="204"/>
      </rPr>
      <t>,</t>
    </r>
    <r>
      <rPr>
        <sz val="10"/>
        <rFont val="Times New Roman"/>
        <family val="1"/>
        <charset val="204"/>
      </rPr>
      <t xml:space="preserve"> без установки колодцев ККС)</t>
    </r>
  </si>
  <si>
    <r>
      <t xml:space="preserve">Строительство каждого </t>
    </r>
    <r>
      <rPr>
        <sz val="10"/>
        <color rgb="FFFF0000"/>
        <rFont val="Times New Roman"/>
        <family val="1"/>
        <charset val="204"/>
      </rPr>
      <t>дополнительного</t>
    </r>
    <r>
      <rPr>
        <sz val="10"/>
        <color rgb="FF000000"/>
        <rFont val="Times New Roman"/>
        <family val="1"/>
        <charset val="204"/>
      </rPr>
      <t xml:space="preserve"> канала кабельной канализации</t>
    </r>
    <r>
      <rPr>
        <sz val="10"/>
        <color theme="1" tint="4.9989318521683403E-2"/>
        <rFont val="Times New Roman"/>
        <family val="1"/>
        <charset val="204"/>
      </rPr>
      <t xml:space="preserve"> (докладка при увеличении отверстности трассы во время строительства</t>
    </r>
    <r>
      <rPr>
        <sz val="10"/>
        <color rgb="FF000000"/>
        <rFont val="Times New Roman"/>
        <family val="1"/>
        <charset val="204"/>
      </rPr>
      <t xml:space="preserve">)  /доумощнение (докладка) </t>
    </r>
    <r>
      <rPr>
        <vertAlign val="superscript"/>
        <sz val="10"/>
        <color rgb="FF000000"/>
        <rFont val="Times New Roman"/>
        <family val="1"/>
        <charset val="204"/>
      </rPr>
      <t xml:space="preserve">(8) </t>
    </r>
    <r>
      <rPr>
        <sz val="10"/>
        <color rgb="FF000000"/>
        <rFont val="Times New Roman"/>
        <family val="1"/>
        <charset val="204"/>
      </rPr>
      <t xml:space="preserve"> к существующей  кабельной канализации, (с учётом стоимости материалов) из </t>
    </r>
    <r>
      <rPr>
        <b/>
        <sz val="10"/>
        <color rgb="FFFF0000"/>
        <rFont val="Times New Roman"/>
        <family val="1"/>
        <charset val="204"/>
      </rPr>
      <t>асбестоцементных труб,</t>
    </r>
    <r>
      <rPr>
        <b/>
        <sz val="10"/>
        <color theme="1" tint="4.9989318521683403E-2"/>
        <rFont val="Times New Roman"/>
        <family val="1"/>
        <charset val="204"/>
      </rPr>
      <t xml:space="preserve"> с учетом ГНБ  </t>
    </r>
  </si>
  <si>
    <r>
      <t xml:space="preserve">Строительство кабельной канализации  /доумощнение (докладка)  </t>
    </r>
    <r>
      <rPr>
        <vertAlign val="superscript"/>
        <sz val="10"/>
        <color rgb="FF000000"/>
        <rFont val="Times New Roman"/>
        <family val="1"/>
        <charset val="204"/>
      </rPr>
      <t xml:space="preserve">(8) </t>
    </r>
    <r>
      <rPr>
        <sz val="10"/>
        <color rgb="FF000000"/>
        <rFont val="Times New Roman"/>
        <family val="1"/>
        <charset val="204"/>
      </rPr>
      <t xml:space="preserve">к существующей  кабельной канализации,    (с учётом стоимости материалов) : </t>
    </r>
    <r>
      <rPr>
        <b/>
        <sz val="10"/>
        <color rgb="FF000000"/>
        <rFont val="Times New Roman"/>
        <family val="1"/>
        <charset val="204"/>
      </rPr>
      <t>до 2-х</t>
    </r>
    <r>
      <rPr>
        <sz val="10"/>
        <color rgb="FF000000"/>
        <rFont val="Times New Roman"/>
        <family val="1"/>
        <charset val="204"/>
      </rPr>
      <t xml:space="preserve"> каналов включительно</t>
    </r>
    <r>
      <rPr>
        <sz val="10"/>
        <rFont val="Times New Roman"/>
        <family val="1"/>
        <charset val="204"/>
      </rPr>
      <t xml:space="preserve"> из </t>
    </r>
    <r>
      <rPr>
        <b/>
        <sz val="10"/>
        <color rgb="FFFF0000"/>
        <rFont val="Times New Roman"/>
        <family val="1"/>
        <charset val="204"/>
      </rPr>
      <t>полиэтиленовых</t>
    </r>
    <r>
      <rPr>
        <sz val="10"/>
        <rFont val="Times New Roman"/>
        <family val="1"/>
        <charset val="204"/>
      </rPr>
      <t xml:space="preserve"> труб (полный комплекс работ</t>
    </r>
    <r>
      <rPr>
        <b/>
        <sz val="10"/>
        <color rgb="FFFF0000"/>
        <rFont val="Times New Roman"/>
        <family val="1"/>
        <charset val="204"/>
      </rPr>
      <t xml:space="preserve"> с учетом восстановления а/б покрытия и газонов</t>
    </r>
    <r>
      <rPr>
        <sz val="10"/>
        <rFont val="Times New Roman"/>
        <family val="1"/>
        <charset val="204"/>
      </rPr>
      <t xml:space="preserve">, </t>
    </r>
    <r>
      <rPr>
        <b/>
        <sz val="10"/>
        <color theme="1" tint="4.9989318521683403E-2"/>
        <rFont val="Times New Roman"/>
        <family val="1"/>
        <charset val="204"/>
      </rPr>
      <t>с учетом ГНБ</t>
    </r>
    <r>
      <rPr>
        <sz val="10"/>
        <color theme="1" tint="4.9989318521683403E-2"/>
        <rFont val="Times New Roman"/>
        <family val="1"/>
        <charset val="204"/>
      </rPr>
      <t xml:space="preserve">, </t>
    </r>
    <r>
      <rPr>
        <sz val="10"/>
        <rFont val="Times New Roman"/>
        <family val="1"/>
        <charset val="204"/>
      </rPr>
      <t>без установки колодцев ККС)</t>
    </r>
  </si>
  <si>
    <r>
      <t xml:space="preserve">Строительство кабельной канализации  /доумощнение (докладка) к существующей  кабельной канализации,          (с учётом стоимости материалов) : </t>
    </r>
    <r>
      <rPr>
        <b/>
        <sz val="10"/>
        <color rgb="FF000000"/>
        <rFont val="Times New Roman"/>
        <family val="1"/>
        <charset val="204"/>
      </rPr>
      <t xml:space="preserve">до 2-х </t>
    </r>
    <r>
      <rPr>
        <sz val="10"/>
        <color rgb="FF000000"/>
        <rFont val="Times New Roman"/>
        <family val="1"/>
        <charset val="204"/>
      </rPr>
      <t xml:space="preserve">каналов включительно из </t>
    </r>
    <r>
      <rPr>
        <b/>
        <sz val="10"/>
        <color rgb="FFFF0000"/>
        <rFont val="Times New Roman"/>
        <family val="1"/>
        <charset val="204"/>
      </rPr>
      <t>полиэтиленовых</t>
    </r>
    <r>
      <rPr>
        <sz val="10"/>
        <color rgb="FF000000"/>
        <rFont val="Times New Roman"/>
        <family val="1"/>
        <charset val="204"/>
      </rPr>
      <t xml:space="preserve"> труб (полный комплекс работ </t>
    </r>
    <r>
      <rPr>
        <b/>
        <sz val="10"/>
        <color rgb="FFFF0000"/>
        <rFont val="Times New Roman"/>
        <family val="1"/>
        <charset val="204"/>
      </rPr>
      <t>без учета восстановления а/б покрытия и газонов</t>
    </r>
    <r>
      <rPr>
        <sz val="10"/>
        <color rgb="FF000000"/>
        <rFont val="Times New Roman"/>
        <family val="1"/>
        <charset val="204"/>
      </rPr>
      <t>,</t>
    </r>
    <r>
      <rPr>
        <sz val="10"/>
        <color theme="1" tint="4.9989318521683403E-2"/>
        <rFont val="Times New Roman"/>
        <family val="1"/>
        <charset val="204"/>
      </rPr>
      <t xml:space="preserve"> </t>
    </r>
    <r>
      <rPr>
        <b/>
        <sz val="10"/>
        <color theme="1" tint="4.9989318521683403E-2"/>
        <rFont val="Times New Roman"/>
        <family val="1"/>
        <charset val="204"/>
      </rPr>
      <t>с учетом ГНБ</t>
    </r>
    <r>
      <rPr>
        <sz val="10"/>
        <color theme="1" tint="4.9989318521683403E-2"/>
        <rFont val="Times New Roman"/>
        <family val="1"/>
        <charset val="204"/>
      </rPr>
      <t>,</t>
    </r>
    <r>
      <rPr>
        <sz val="10"/>
        <color rgb="FF000000"/>
        <rFont val="Times New Roman"/>
        <family val="1"/>
        <charset val="204"/>
      </rPr>
      <t xml:space="preserve"> без установки колодцев ККС)</t>
    </r>
  </si>
  <si>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t>
    </r>
    <r>
      <rPr>
        <sz val="10"/>
        <color theme="1" tint="4.9989318521683403E-2"/>
        <rFont val="Times New Roman"/>
        <family val="1"/>
        <charset val="204"/>
      </rPr>
      <t>ии (докладка при увеличении отверстности трассы во время строительства</t>
    </r>
    <r>
      <rPr>
        <sz val="10"/>
        <color rgb="FF000000"/>
        <rFont val="Times New Roman"/>
        <family val="1"/>
        <charset val="204"/>
      </rPr>
      <t>)  /доумощнение (докладка)</t>
    </r>
    <r>
      <rPr>
        <vertAlign val="superscript"/>
        <sz val="10"/>
        <color rgb="FF000000"/>
        <rFont val="Times New Roman"/>
        <family val="1"/>
        <charset val="204"/>
      </rPr>
      <t xml:space="preserve"> (8)</t>
    </r>
    <r>
      <rPr>
        <sz val="10"/>
        <color rgb="FF000000"/>
        <rFont val="Times New Roman"/>
        <family val="1"/>
        <charset val="204"/>
      </rPr>
      <t xml:space="preserve">  к существующей  кабельной канализации, (с учётом стоимости материалов) из </t>
    </r>
    <r>
      <rPr>
        <b/>
        <sz val="10"/>
        <color rgb="FFFF0000"/>
        <rFont val="Times New Roman"/>
        <family val="1"/>
        <charset val="204"/>
      </rPr>
      <t>полиэтиленовых</t>
    </r>
    <r>
      <rPr>
        <sz val="10"/>
        <color rgb="FF000000"/>
        <rFont val="Times New Roman"/>
        <family val="1"/>
        <charset val="204"/>
      </rPr>
      <t xml:space="preserve"> труб, </t>
    </r>
    <r>
      <rPr>
        <b/>
        <sz val="10"/>
        <color theme="1" tint="4.9989318521683403E-2"/>
        <rFont val="Times New Roman"/>
        <family val="1"/>
        <charset val="204"/>
      </rPr>
      <t xml:space="preserve">с учетом ГНБ </t>
    </r>
  </si>
  <si>
    <t>Прокладка и монтаж многопарного передаточного кабеля "витая пара" кат. 5е  с установкой ШАН/КБ/КЯ/КРТ и патч-панелей/плинтов и с учетом стоимости всех материалов, в том числе ШАН/КБ/КЯ/КРТ и патч-панелей/плинтов</t>
  </si>
  <si>
    <r>
      <t xml:space="preserve">Переход методом ГНБ </t>
    </r>
    <r>
      <rPr>
        <b/>
        <sz val="10"/>
        <color rgb="FF000000"/>
        <rFont val="Times New Roman"/>
        <family val="1"/>
        <charset val="204"/>
      </rPr>
      <t>одной трубой</t>
    </r>
    <r>
      <rPr>
        <sz val="10"/>
        <color rgb="FF000000"/>
        <rFont val="Times New Roman"/>
        <family val="1"/>
        <charset val="204"/>
      </rPr>
      <t xml:space="preserve"> (полный комплекс работ)***</t>
    </r>
  </si>
  <si>
    <r>
      <t xml:space="preserve">Переход методом ГНБ </t>
    </r>
    <r>
      <rPr>
        <b/>
        <sz val="10"/>
        <color rgb="FF000000"/>
        <rFont val="Times New Roman"/>
        <family val="1"/>
        <charset val="204"/>
      </rPr>
      <t>двумя трубами</t>
    </r>
    <r>
      <rPr>
        <sz val="10"/>
        <color rgb="FF000000"/>
        <rFont val="Times New Roman"/>
        <family val="1"/>
        <charset val="204"/>
      </rPr>
      <t xml:space="preserve"> (полный комплекс работ)***</t>
    </r>
  </si>
  <si>
    <r>
      <t xml:space="preserve">Прокол </t>
    </r>
    <r>
      <rPr>
        <b/>
        <sz val="10"/>
        <color rgb="FF000000"/>
        <rFont val="Times New Roman"/>
        <family val="1"/>
        <charset val="204"/>
      </rPr>
      <t>одной полиэтиленовой</t>
    </r>
    <r>
      <rPr>
        <sz val="10"/>
        <color rgb="FF000000"/>
        <rFont val="Times New Roman"/>
        <family val="1"/>
        <charset val="204"/>
      </rPr>
      <t xml:space="preserve"> трубой (полный комплекс работ) ***</t>
    </r>
  </si>
  <si>
    <r>
      <t xml:space="preserve">емкостью до </t>
    </r>
    <r>
      <rPr>
        <b/>
        <sz val="10"/>
        <color rgb="FF000000"/>
        <rFont val="Times New Roman"/>
        <family val="1"/>
        <charset val="204"/>
      </rPr>
      <t>10</t>
    </r>
    <r>
      <rPr>
        <sz val="10"/>
        <color rgb="FF000000"/>
        <rFont val="Times New Roman"/>
        <family val="1"/>
        <charset val="204"/>
      </rPr>
      <t xml:space="preserve"> пар</t>
    </r>
  </si>
  <si>
    <r>
      <t xml:space="preserve">емкостью до </t>
    </r>
    <r>
      <rPr>
        <b/>
        <sz val="10"/>
        <color rgb="FF000000"/>
        <rFont val="Times New Roman"/>
        <family val="1"/>
        <charset val="204"/>
      </rPr>
      <t>25</t>
    </r>
    <r>
      <rPr>
        <sz val="10"/>
        <color rgb="FF000000"/>
        <rFont val="Times New Roman"/>
        <family val="1"/>
        <charset val="204"/>
      </rPr>
      <t xml:space="preserve"> пар</t>
    </r>
  </si>
  <si>
    <r>
      <t xml:space="preserve">емкостью до </t>
    </r>
    <r>
      <rPr>
        <b/>
        <sz val="10"/>
        <color rgb="FF000000"/>
        <rFont val="Times New Roman"/>
        <family val="1"/>
        <charset val="204"/>
      </rPr>
      <t xml:space="preserve">50 </t>
    </r>
    <r>
      <rPr>
        <sz val="10"/>
        <color rgb="FF000000"/>
        <rFont val="Times New Roman"/>
        <family val="1"/>
        <charset val="204"/>
      </rPr>
      <t>пар</t>
    </r>
  </si>
  <si>
    <r>
      <t xml:space="preserve">емкостью до </t>
    </r>
    <r>
      <rPr>
        <b/>
        <sz val="10"/>
        <color rgb="FF000000"/>
        <rFont val="Times New Roman"/>
        <family val="1"/>
        <charset val="204"/>
      </rPr>
      <t xml:space="preserve">10 </t>
    </r>
    <r>
      <rPr>
        <sz val="10"/>
        <color rgb="FF000000"/>
        <rFont val="Times New Roman"/>
        <family val="1"/>
        <charset val="204"/>
      </rPr>
      <t xml:space="preserve">пар </t>
    </r>
  </si>
  <si>
    <r>
      <t xml:space="preserve">емкостью до </t>
    </r>
    <r>
      <rPr>
        <b/>
        <sz val="10"/>
        <color rgb="FF000000"/>
        <rFont val="Times New Roman"/>
        <family val="1"/>
        <charset val="204"/>
      </rPr>
      <t>20</t>
    </r>
    <r>
      <rPr>
        <sz val="10"/>
        <color rgb="FF000000"/>
        <rFont val="Times New Roman"/>
        <family val="1"/>
        <charset val="204"/>
      </rPr>
      <t xml:space="preserve"> пар</t>
    </r>
  </si>
  <si>
    <r>
      <t xml:space="preserve">емкостью до </t>
    </r>
    <r>
      <rPr>
        <b/>
        <sz val="10"/>
        <color rgb="FF000000"/>
        <rFont val="Times New Roman"/>
        <family val="1"/>
        <charset val="204"/>
      </rPr>
      <t>50</t>
    </r>
    <r>
      <rPr>
        <sz val="10"/>
        <color rgb="FF000000"/>
        <rFont val="Times New Roman"/>
        <family val="1"/>
        <charset val="204"/>
      </rPr>
      <t xml:space="preserve"> пар </t>
    </r>
  </si>
  <si>
    <r>
      <t xml:space="preserve">емкостью до </t>
    </r>
    <r>
      <rPr>
        <b/>
        <sz val="10"/>
        <color rgb="FF000000"/>
        <rFont val="Times New Roman"/>
        <family val="1"/>
        <charset val="204"/>
      </rPr>
      <t>100</t>
    </r>
    <r>
      <rPr>
        <sz val="10"/>
        <color rgb="FF000000"/>
        <rFont val="Times New Roman"/>
        <family val="1"/>
        <charset val="204"/>
      </rPr>
      <t xml:space="preserve"> пар</t>
    </r>
  </si>
  <si>
    <r>
      <t xml:space="preserve">Прокладка и монтаж медного кабеля типаТЦПмП,  ТЦППт  емкостью </t>
    </r>
    <r>
      <rPr>
        <b/>
        <sz val="10"/>
        <color rgb="FF000000"/>
        <rFont val="Times New Roman"/>
        <family val="1"/>
        <charset val="204"/>
      </rPr>
      <t>до 4 пар</t>
    </r>
    <r>
      <rPr>
        <sz val="10"/>
        <color rgb="FF000000"/>
        <rFont val="Times New Roman"/>
        <family val="1"/>
        <charset val="204"/>
      </rPr>
      <t xml:space="preserve"> по трубам, конструкциям,  опорам</t>
    </r>
  </si>
  <si>
    <r>
      <t xml:space="preserve">емкостью до </t>
    </r>
    <r>
      <rPr>
        <b/>
        <sz val="10"/>
        <color rgb="FF000000"/>
        <rFont val="Times New Roman"/>
        <family val="1"/>
        <charset val="204"/>
      </rPr>
      <t>10</t>
    </r>
    <r>
      <rPr>
        <sz val="10"/>
        <color rgb="FF000000"/>
        <rFont val="Times New Roman"/>
        <family val="1"/>
        <charset val="204"/>
      </rPr>
      <t xml:space="preserve"> пар </t>
    </r>
  </si>
  <si>
    <r>
      <t xml:space="preserve">емкостью до </t>
    </r>
    <r>
      <rPr>
        <b/>
        <sz val="10"/>
        <color rgb="FF000000"/>
        <rFont val="Times New Roman"/>
        <family val="1"/>
        <charset val="204"/>
      </rPr>
      <t xml:space="preserve">50 </t>
    </r>
    <r>
      <rPr>
        <sz val="10"/>
        <color rgb="FF000000"/>
        <rFont val="Times New Roman"/>
        <family val="1"/>
        <charset val="204"/>
      </rPr>
      <t xml:space="preserve">пар </t>
    </r>
  </si>
  <si>
    <r>
      <t xml:space="preserve">кабельных каналов ( в т.ч.  закладных) и коробов шириной </t>
    </r>
    <r>
      <rPr>
        <b/>
        <sz val="10"/>
        <color rgb="FF000000"/>
        <rFont val="Times New Roman"/>
        <family val="1"/>
        <charset val="204"/>
      </rPr>
      <t>до 200 мм</t>
    </r>
  </si>
  <si>
    <r>
      <t>Прокладка и монтаж кабеля UTP Cat 5 (</t>
    </r>
    <r>
      <rPr>
        <b/>
        <sz val="10"/>
        <color rgb="FF000000"/>
        <rFont val="Times New Roman"/>
        <family val="1"/>
        <charset val="204"/>
      </rPr>
      <t>4 пары</t>
    </r>
    <r>
      <rPr>
        <sz val="10"/>
        <color rgb="FF000000"/>
        <rFont val="Times New Roman"/>
        <family val="1"/>
        <charset val="204"/>
      </rPr>
      <t>)  внутри здания с установкой ШАН/КБ/КЯ/КРТ и патч-панелей/плинтов и с учетом стоимости всех материалов, в том числе ШАН/КБ/КЯ/КРТ и патч-панелей/плинтов</t>
    </r>
  </si>
  <si>
    <r>
      <t xml:space="preserve">Прокладка и монтаж кабеля UTP Cat 5 (до </t>
    </r>
    <r>
      <rPr>
        <b/>
        <sz val="10"/>
        <color rgb="FF000000"/>
        <rFont val="Times New Roman"/>
        <family val="1"/>
        <charset val="204"/>
      </rPr>
      <t>4-х пар</t>
    </r>
    <r>
      <rPr>
        <sz val="10"/>
        <color rgb="FF000000"/>
        <rFont val="Times New Roman"/>
        <family val="1"/>
        <charset val="204"/>
      </rPr>
      <t>)  внутри здания от установленных ШАН и патч-панелей с установкой абонентской розетки и с учетом стоимости всех материалов и абонентской розетки</t>
    </r>
  </si>
  <si>
    <r>
      <t>Прокладка и монтаж медного кабеля (всех типов и видов констуктивного исполнения, в т.ч. и для цифровых систем передачи)</t>
    </r>
    <r>
      <rPr>
        <sz val="10"/>
        <color rgb="FFFF0000"/>
        <rFont val="Times New Roman"/>
        <family val="1"/>
        <charset val="204"/>
      </rPr>
      <t xml:space="preserve"> в канализации</t>
    </r>
  </si>
  <si>
    <r>
      <t xml:space="preserve">Прокладка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в грунт</t>
    </r>
  </si>
  <si>
    <r>
      <t xml:space="preserve">Прокладка (подвес)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по опорам</t>
    </r>
  </si>
  <si>
    <r>
      <t xml:space="preserve">Строительство кабельной канализации , в том числе </t>
    </r>
    <r>
      <rPr>
        <sz val="10"/>
        <color rgb="FFFF0000"/>
        <rFont val="Times New Roman"/>
        <family val="1"/>
        <charset val="204"/>
      </rPr>
      <t>с применением ГНБ</t>
    </r>
  </si>
  <si>
    <r>
      <t xml:space="preserve"> Прокладка и монтаж ВОК </t>
    </r>
    <r>
      <rPr>
        <sz val="10"/>
        <color rgb="FFFF0000"/>
        <rFont val="Times New Roman"/>
        <family val="1"/>
        <charset val="204"/>
      </rPr>
      <t>в кабельной канализации</t>
    </r>
    <r>
      <rPr>
        <sz val="10"/>
        <color theme="1" tint="4.9989318521683403E-2"/>
        <rFont val="Times New Roman"/>
        <family val="1"/>
        <charset val="204"/>
      </rPr>
      <t>, включая установку консолей в колодцах  (при необходимости), внутриобъектовые работы, монтаж кабельростов, кабельных каналов,защитных трубок и шлангов,стоек, оптических кроссов</t>
    </r>
  </si>
  <si>
    <r>
      <t xml:space="preserve"> Прокладка и монтаж ВОК   </t>
    </r>
    <r>
      <rPr>
        <sz val="10"/>
        <color rgb="FFFF0000"/>
        <rFont val="Times New Roman"/>
        <family val="1"/>
        <charset val="204"/>
      </rPr>
      <t xml:space="preserve">по существующим опорам </t>
    </r>
    <r>
      <rPr>
        <sz val="10"/>
        <rFont val="Times New Roman"/>
        <family val="1"/>
        <charset val="204"/>
      </rPr>
      <t>(трубостойкам, между зданиями)</t>
    </r>
  </si>
  <si>
    <t>Указанный в настоящих расценках размер "до" включает в себя этот размер / количество.</t>
  </si>
  <si>
    <r>
      <t xml:space="preserve">*** - </t>
    </r>
    <r>
      <rPr>
        <sz val="10"/>
        <color rgb="FFFF0000"/>
        <rFont val="Times New Roman"/>
        <family val="1"/>
        <charset val="204"/>
      </rPr>
      <t xml:space="preserve">кроме В2В. </t>
    </r>
    <r>
      <rPr>
        <sz val="10"/>
        <color theme="1" tint="4.9989318521683403E-2"/>
        <rFont val="Times New Roman"/>
        <family val="1"/>
        <charset val="204"/>
      </rPr>
      <t>Стоимость переходов при реализации проектов В2В учтена в составе стоимости кабельной канализации. В случае выполнения кабельных переходов ГНБ при прокладке кабеля в грунт в процессе реализации В2В возможно использование данных расценок.</t>
    </r>
  </si>
  <si>
    <t xml:space="preserve">Монтаж (замена) прямой или разветвительной оптической муфты; модернизация существующей муфты; врезка кабеля в существующую муфту, а также сварка ОВ в муфтах и оконечных устройствах </t>
  </si>
  <si>
    <t>СМР (включая стоимость всех материалов) в том числе, монтаж кросса в стойку/шкаф на стену, его заземление;крепежные материалы, хомуты, и пр.пигтейлы;разделку ВОК;сварку ОВ в соответствии с схемой заказчика;проведение измерений;крепежные материалы, гильзы КЗДС, хомуты и пр. приобретение оптической муфты (по согласованию с Заказчиком), комплекс работ по монтажу оптической муфты,получение и оплата всех необходимых разрешений, согласований на право доступа и проведения работ, исполнительная документация по МР и РД.</t>
  </si>
  <si>
    <r>
      <t xml:space="preserve"> Прокладка и монтаж ВОК </t>
    </r>
    <r>
      <rPr>
        <sz val="10"/>
        <color rgb="FFFF0000"/>
        <rFont val="Times New Roman"/>
        <family val="1"/>
        <charset val="204"/>
      </rPr>
      <t>в грунте</t>
    </r>
    <r>
      <rPr>
        <sz val="10"/>
        <rFont val="Times New Roman"/>
        <family val="1"/>
        <charset val="204"/>
      </rPr>
      <t>, включая земельное дело, топосъемку, согласования, в т.ч. и схем выбора направлений трассы</t>
    </r>
  </si>
  <si>
    <r>
      <t xml:space="preserve"> Прокладка и монтаж ВОК </t>
    </r>
    <r>
      <rPr>
        <sz val="10"/>
        <color rgb="FFFF0000"/>
        <rFont val="Times New Roman"/>
        <family val="1"/>
        <charset val="204"/>
      </rPr>
      <t>с установкой опор</t>
    </r>
    <r>
      <rPr>
        <sz val="10"/>
        <rFont val="Times New Roman"/>
        <family val="1"/>
        <charset val="204"/>
      </rPr>
      <t xml:space="preserve"> (при среднем расстоянии между опорами - </t>
    </r>
    <r>
      <rPr>
        <b/>
        <sz val="10"/>
        <rFont val="Times New Roman"/>
        <family val="1"/>
        <charset val="204"/>
      </rPr>
      <t>до 40 м.</t>
    </r>
    <r>
      <rPr>
        <sz val="10"/>
        <rFont val="Times New Roman"/>
        <family val="1"/>
        <charset val="204"/>
      </rPr>
      <t>)</t>
    </r>
  </si>
  <si>
    <r>
      <t xml:space="preserve">с учетом ГНБ </t>
    </r>
    <r>
      <rPr>
        <b/>
        <sz val="10"/>
        <color theme="1" tint="4.9989318521683403E-2"/>
        <rFont val="Times New Roman"/>
        <family val="1"/>
        <charset val="204"/>
      </rPr>
      <t>до 100%</t>
    </r>
  </si>
  <si>
    <r>
      <t xml:space="preserve">ПИР, СМР (включая стоимость всех материалов), оформление разрешительных документов, исполнительной документации по МР и РД. </t>
    </r>
    <r>
      <rPr>
        <sz val="10"/>
        <color rgb="FFFF0000"/>
        <rFont val="Times New Roman"/>
        <family val="1"/>
        <charset val="204"/>
      </rPr>
      <t>Применяется в стесненных городских или иных условиях как исключение</t>
    </r>
  </si>
  <si>
    <r>
      <t xml:space="preserve">Восстановление асфальтобетонных покрытий </t>
    </r>
    <r>
      <rPr>
        <sz val="10"/>
        <color rgb="FFFF0000"/>
        <rFont val="Times New Roman"/>
        <family val="1"/>
        <charset val="204"/>
      </rPr>
      <t>на пешеходной части</t>
    </r>
  </si>
  <si>
    <r>
      <t xml:space="preserve">Восстановление асфальтобетонных покрытий </t>
    </r>
    <r>
      <rPr>
        <sz val="10"/>
        <color rgb="FFFF0000"/>
        <rFont val="Times New Roman"/>
        <family val="1"/>
        <charset val="204"/>
      </rPr>
      <t xml:space="preserve">на проезжей части </t>
    </r>
  </si>
  <si>
    <r>
      <t xml:space="preserve">Монтаж  телекоммуникационного шкафа </t>
    </r>
    <r>
      <rPr>
        <sz val="10"/>
        <color rgb="FFFF0000"/>
        <rFont val="Times New Roman"/>
        <family val="1"/>
        <charset val="204"/>
      </rPr>
      <t>с учетом стоимости укомплектованного шкафа</t>
    </r>
    <r>
      <rPr>
        <sz val="10"/>
        <color rgb="FF000000"/>
        <rFont val="Times New Roman"/>
        <family val="1"/>
        <charset val="204"/>
      </rPr>
      <t xml:space="preserve"> емкостью:</t>
    </r>
  </si>
  <si>
    <r>
      <t xml:space="preserve">ПИР, 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 </t>
    </r>
    <r>
      <rPr>
        <sz val="10"/>
        <color rgb="FFFF0000"/>
        <rFont val="Times New Roman"/>
        <family val="1"/>
        <charset val="204"/>
      </rPr>
      <t xml:space="preserve">не включено:  стоимость  шкафа,  монтаж и стоимость активного оборудования </t>
    </r>
  </si>
  <si>
    <r>
      <t xml:space="preserve">ПИР, СМР,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 </t>
    </r>
    <r>
      <rPr>
        <sz val="10"/>
        <color rgb="FFFF0000"/>
        <rFont val="Times New Roman"/>
        <family val="1"/>
        <charset val="204"/>
      </rPr>
      <t>не включено:  стоимость  активного оборудования, монтаж и стоимость стойки, шкафа</t>
    </r>
  </si>
  <si>
    <r>
      <t>СМР (включая стоимость материалов), прочие затраты, исполнительная документация,</t>
    </r>
    <r>
      <rPr>
        <sz val="10"/>
        <color rgb="FFFF0000"/>
        <rFont val="Times New Roman"/>
        <family val="1"/>
        <charset val="204"/>
      </rPr>
      <t xml:space="preserve"> без учета стоимости активного оборудования </t>
    </r>
  </si>
  <si>
    <r>
      <t xml:space="preserve">СМР, прочие затраты, исполнительная документация, при этом включено (не ограничиваясь этим):  монтаж шкафа, монтаж активного оборудования, электромонтажные работы, стоимость силового кабеля и монтажных материалов, стоимость укомплектованного шкафа, </t>
    </r>
    <r>
      <rPr>
        <sz val="10"/>
        <color rgb="FFFF0000"/>
        <rFont val="Times New Roman"/>
        <family val="1"/>
        <charset val="204"/>
      </rPr>
      <t xml:space="preserve">не включено: стоимость активного оборудования </t>
    </r>
  </si>
  <si>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</si>
  <si>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r>
      <t>ПИР, СМР, включая пробивку и заделку отверстий, установку гильз в перекрытиях, восстановление отделки поверхностей в доме, соединение трубостоек,</t>
    </r>
    <r>
      <rPr>
        <sz val="10"/>
        <color rgb="FFFF0000"/>
        <rFont val="Times New Roman"/>
        <family val="1"/>
        <charset val="204"/>
      </rPr>
      <t xml:space="preserve"> включая стоимость всех материалов</t>
    </r>
    <r>
      <rPr>
        <sz val="10"/>
        <rFont val="Times New Roman"/>
        <family val="1"/>
        <charset val="204"/>
      </rPr>
      <t>, прочие затраты, исполнительная документация по МР</t>
    </r>
  </si>
  <si>
    <r>
      <t xml:space="preserve">При </t>
    </r>
    <r>
      <rPr>
        <sz val="10"/>
        <color rgb="FFFF0000"/>
        <rFont val="Times New Roman"/>
        <family val="1"/>
        <charset val="204"/>
      </rPr>
      <t xml:space="preserve">строительстве ввода </t>
    </r>
    <r>
      <rPr>
        <sz val="10"/>
        <color theme="1" tint="4.9989318521683403E-2"/>
        <rFont val="Times New Roman"/>
        <family val="1"/>
        <charset val="204"/>
      </rPr>
      <t>в здание в процессе реализации всех проектов, кроме FTTB, (кабельная канализация от магистрали до здания)  с учетом пробивки и заделки отверстий в фундаменте или стене применять расценки из стр-ва каб. канализации соотвествующего раздела. Для удобства использования соотвествующие УКВ для вводов уже расчитаны через УКВ канализации: для PON,P2P расценка № 16; для В2В расценки №№ 27,30. Ввод в здание по проектам FTTB рассчитывать по расценке 4.</t>
    </r>
  </si>
  <si>
    <r>
      <t xml:space="preserve">В разделе 1 состав работ по прокладке ВОК </t>
    </r>
    <r>
      <rPr>
        <b/>
        <sz val="10"/>
        <color rgb="FFFF0000"/>
        <rFont val="Times New Roman"/>
        <family val="1"/>
        <charset val="204"/>
      </rPr>
      <t>до 500 м</t>
    </r>
    <r>
      <rPr>
        <sz val="10"/>
        <color theme="1"/>
        <rFont val="Times New Roman"/>
        <family val="1"/>
        <charset val="204"/>
      </rPr>
      <t xml:space="preserve"> ,включеного в  расценки </t>
    </r>
    <r>
      <rPr>
        <b/>
        <sz val="10"/>
        <color rgb="FFFF0000"/>
        <rFont val="Times New Roman"/>
        <family val="1"/>
        <charset val="204"/>
      </rPr>
      <t>с №№ 1.1 до 3.3</t>
    </r>
    <r>
      <rPr>
        <sz val="10"/>
        <color theme="1"/>
        <rFont val="Times New Roman"/>
        <family val="1"/>
        <charset val="204"/>
      </rPr>
      <t>, соответствует составу работ по прокладке ВОК</t>
    </r>
    <r>
      <rPr>
        <b/>
        <sz val="10"/>
        <color theme="1"/>
        <rFont val="Times New Roman"/>
        <family val="1"/>
        <charset val="204"/>
      </rPr>
      <t xml:space="preserve"> свыше 500 м</t>
    </r>
    <r>
      <rPr>
        <sz val="10"/>
        <color theme="1"/>
        <rFont val="Times New Roman"/>
        <family val="1"/>
        <charset val="204"/>
      </rPr>
      <t xml:space="preserve">.в расценке </t>
    </r>
    <r>
      <rPr>
        <b/>
        <sz val="10"/>
        <color rgb="FFFF0000"/>
        <rFont val="Times New Roman"/>
        <family val="1"/>
        <charset val="204"/>
      </rPr>
      <t xml:space="preserve">№ 10 </t>
    </r>
    <r>
      <rPr>
        <sz val="10"/>
        <color theme="1"/>
        <rFont val="Times New Roman"/>
        <family val="1"/>
        <charset val="204"/>
      </rPr>
      <t>и учтен стоимостью 1 порта или 1 д/х в соотвествущей позиции.</t>
    </r>
  </si>
  <si>
    <t xml:space="preserve">Удельные расценки  на виды работ при строительстве объектов  В2В в  ПАО "Башинформсвязь"                                                            </t>
  </si>
  <si>
    <r>
      <t xml:space="preserve">кабельных каналов ( в т.ч.  закладных) и коробов шириной </t>
    </r>
    <r>
      <rPr>
        <b/>
        <sz val="10"/>
        <color rgb="FF000000"/>
        <rFont val="Times New Roman"/>
        <family val="1"/>
        <charset val="204"/>
      </rPr>
      <t>до 100 мм</t>
    </r>
    <r>
      <rPr>
        <sz val="10"/>
        <color rgb="FF000000"/>
        <rFont val="Times New Roman"/>
        <family val="1"/>
        <charset val="204"/>
      </rPr>
      <t xml:space="preserve"> и гофротрубы Д </t>
    </r>
    <r>
      <rPr>
        <b/>
        <sz val="10"/>
        <color rgb="FF000000"/>
        <rFont val="Times New Roman"/>
        <family val="1"/>
        <charset val="204"/>
      </rPr>
      <t>до 50мм</t>
    </r>
  </si>
  <si>
    <r>
      <t xml:space="preserve">ПИР, СМР ( включая стоимость всех материалов по перечню работ далее)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по всей трассе прокладки, промывку каналов, откачку воды, внутриобъектовые работы, монтаж кабельростов, кабельных каналов,стоек, оптических кроссов, оконечивание кабеля с обеих сторон,  проведение  всех измерений ВОК, включая входной контроль кабеля, с оформлением разрешительных документов, исполнительной документации по МР и РД. </t>
    </r>
    <r>
      <rPr>
        <sz val="10"/>
        <color rgb="FFFF0000"/>
        <rFont val="Times New Roman"/>
        <family val="1"/>
        <charset val="204"/>
      </rPr>
      <t>Протяженность трассы  - длина прокладываемого кабеля до оптического кросса.</t>
    </r>
  </si>
  <si>
    <t xml:space="preserve"> ж/б</t>
  </si>
  <si>
    <t>деревянные пропитанные, на ж/б приставках (сваях) (полный комплекс работ)</t>
  </si>
  <si>
    <r>
      <rPr>
        <sz val="10"/>
        <color rgb="FFFF0000"/>
        <rFont val="Times New Roman"/>
        <family val="1"/>
        <charset val="204"/>
      </rPr>
      <t>Стоимость воздушного ввода в здание отдельно не рассчитывается - учтена стоимостью прокладки кабеля.</t>
    </r>
    <r>
      <rPr>
        <sz val="10"/>
        <color theme="1" tint="4.9989318521683403E-2"/>
        <rFont val="Times New Roman"/>
        <family val="1"/>
        <charset val="204"/>
      </rPr>
      <t>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</si>
  <si>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ПИР, СМР ( включая стоимость всех материалов по перечню работ далее)в составе:  разработка траншеи, прокладка сигнальной (опознавательной) ленты, прокладка кабеля  (не зависимо от способа прокладки - в траншею или кабелеукладчиком), монтаж  муфт со сваркой волокон, (включая стоимость муфт), установка пикетных столбиков,  вывод на стену,восстановление отделки поверхностей, прокладка по стене, ввод кабеля в здание по существующему каналу, внутриобъектовые работы, монтаж кабельростов, стоек, кабельных каналов,оптических кроссов,  оконечивание кабеля с обеих сторон, включая работы по восстановлению дорожных покрытий и благоустройству,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Times New Roman"/>
        <family val="1"/>
        <charset val="204"/>
      </rPr>
      <t>Протяженность трассы  - длина прокладываемого кабеля до оптического кросса.</t>
    </r>
  </si>
  <si>
    <r>
      <t xml:space="preserve">ПИР, СМР( включая стоимость всех материалов по перечню работ далее),   включая установку муфт (включая стоимость муфт), оснащение/дооснащение опор,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внутриобъектовые работы, монтаж кабельростов, кабельных каналов, стоек, оптических кроссов,оконечивание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Times New Roman"/>
        <family val="1"/>
        <charset val="204"/>
      </rPr>
      <t>Протяженность трассы  - длина прокладываемого кабеля до оптического кросса.</t>
    </r>
  </si>
  <si>
    <r>
      <t xml:space="preserve">ПИР, СМР ( включая стоимость всех материалов по перечню работ далее) , включая установку муфт, (включая стоимость муфт), оснастку  для подвеса ВОК,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установка опор со стоимостью опор различных видов и вспомогательных материалов,  вывод на стену, восстановление отделки поверхностей, прокладка по стене, ввод кабеля в здание по существующему каналу, внутриобъектовые работы, монтаж кабельростов, кабельных каналов, стоек, оптических кроссов, 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Times New Roman"/>
        <family val="1"/>
        <charset val="204"/>
      </rPr>
      <t>Протяженность трассы  - длина прокладываемого кабеля до оптического кросса.</t>
    </r>
  </si>
  <si>
    <t>ПИР, СМР, включая установку опор , со стоимостью опор различных видов и вспомогательных материалов, в т.ч. и оснастки, оформление разрешительных документов, в т.ч. и схем выбора направлений трассы, исполнительной документации по МР и РД.</t>
  </si>
  <si>
    <r>
      <t>Прокладка и монтаж абонентского ВОК (</t>
    </r>
    <r>
      <rPr>
        <b/>
        <sz val="10"/>
        <color rgb="FF000000"/>
        <rFont val="Times New Roman"/>
        <family val="1"/>
        <charset val="204"/>
      </rPr>
      <t>2 -4 волокна</t>
    </r>
    <r>
      <rPr>
        <sz val="10"/>
        <color rgb="FF000000"/>
        <rFont val="Times New Roman"/>
        <family val="1"/>
        <charset val="204"/>
      </rPr>
      <t>) от cущ. опт.  кросса в здании до абонента, с установкой опт. розетки/кросса</t>
    </r>
  </si>
  <si>
    <t>Установка трубостойки (с учетом стоимости труб, крепежа, установки проходных коробок (слаботочных щитов), сопутствующих СМР)</t>
  </si>
  <si>
    <t>№ п.п.</t>
  </si>
  <si>
    <t>код расценки</t>
  </si>
  <si>
    <r>
      <t xml:space="preserve">с учетом ГНБ до </t>
    </r>
    <r>
      <rPr>
        <b/>
        <sz val="10"/>
        <color theme="1" tint="4.9989318521683403E-2"/>
        <rFont val="Times New Roman"/>
        <family val="1"/>
        <charset val="204"/>
      </rPr>
      <t>100%</t>
    </r>
  </si>
  <si>
    <r>
      <t xml:space="preserve">с учетом ГНБ </t>
    </r>
    <r>
      <rPr>
        <b/>
        <sz val="10"/>
        <color theme="1" tint="4.9989318521683403E-2"/>
        <rFont val="Times New Roman"/>
        <family val="1"/>
        <charset val="204"/>
      </rPr>
      <t xml:space="preserve">до 100%  </t>
    </r>
    <r>
      <rPr>
        <sz val="10"/>
        <color theme="1" tint="4.9989318521683403E-2"/>
        <rFont val="Times New Roman"/>
        <family val="1"/>
        <charset val="204"/>
      </rPr>
      <t xml:space="preserve">                                                                              ГНБ  (до 2-х п/эт труб Д=63 мм. включительно)</t>
    </r>
  </si>
  <si>
    <t>с учетом переходов методом ГНБ</t>
  </si>
  <si>
    <t>с учетом переходов методом ГНБ                                                               ГНБ (до 2-х п/эт труб включительно Д=63 мм.)</t>
  </si>
  <si>
    <t>с учетом переходов методом ГНБ                                                              ГНБ (до 2-х п/эт труб включительно Д=63 мм.)</t>
  </si>
  <si>
    <r>
      <t xml:space="preserve">ПИР, СМР, включая стоимость всех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 и работ по благоустройству. Земельное дело, топосъемка и согласования (при строительстве), .Оформление разрешительных документов и исполнительной документации по МР и РД. </t>
    </r>
    <r>
      <rPr>
        <sz val="10"/>
        <color rgb="FFFF0000"/>
        <rFont val="Times New Roman"/>
        <family val="1"/>
        <charset val="204"/>
      </rPr>
      <t xml:space="preserve">Без учета установки  и стоимости колодцев ККС (в комплекте). </t>
    </r>
    <r>
      <rPr>
        <sz val="10"/>
        <color theme="1" tint="4.9989318521683403E-2"/>
        <rFont val="Times New Roman"/>
        <family val="1"/>
        <charset val="204"/>
      </rPr>
      <t xml:space="preserve">Стоимость строительства кабельной канализации из полиэтиленовых труб рассчитана для труб </t>
    </r>
    <r>
      <rPr>
        <sz val="10"/>
        <color rgb="FFFF0000"/>
        <rFont val="Times New Roman"/>
        <family val="1"/>
        <charset val="204"/>
      </rPr>
      <t>Д=110мм</t>
    </r>
    <r>
      <rPr>
        <sz val="10"/>
        <color theme="1" tint="4.9989318521683403E-2"/>
        <rFont val="Times New Roman"/>
        <family val="1"/>
        <charset val="204"/>
      </rPr>
      <t xml:space="preserve">. В случае строительства кабельной канализации с применением труб </t>
    </r>
    <r>
      <rPr>
        <sz val="10"/>
        <color rgb="FFFF0000"/>
        <rFont val="Times New Roman"/>
        <family val="1"/>
        <charset val="204"/>
      </rPr>
      <t>Д=63мм</t>
    </r>
    <r>
      <rPr>
        <sz val="10"/>
        <color theme="1" tint="4.9989318521683403E-2"/>
        <rFont val="Times New Roman"/>
        <family val="1"/>
        <charset val="204"/>
      </rPr>
      <t xml:space="preserve">  применять понижающие коэффициенты: к расценке  29.1 и 29.2 </t>
    </r>
    <r>
      <rPr>
        <sz val="10"/>
        <color rgb="FFFF0000"/>
        <rFont val="Times New Roman"/>
        <family val="1"/>
        <charset val="204"/>
      </rPr>
      <t>к= 0,94</t>
    </r>
    <r>
      <rPr>
        <sz val="10"/>
        <color theme="1" tint="4.9989318521683403E-2"/>
        <rFont val="Times New Roman"/>
        <family val="1"/>
        <charset val="204"/>
      </rPr>
      <t xml:space="preserve"> , к расценкам 29.3  </t>
    </r>
    <r>
      <rPr>
        <sz val="10"/>
        <color rgb="FFFF0000"/>
        <rFont val="Times New Roman"/>
        <family val="1"/>
        <charset val="204"/>
      </rPr>
      <t>к=0,78</t>
    </r>
  </si>
  <si>
    <r>
      <t>Устройство кабельного ввода в здание (из расчета</t>
    </r>
    <r>
      <rPr>
        <b/>
        <sz val="10"/>
        <rFont val="Times New Roman"/>
        <family val="1"/>
        <charset val="204"/>
      </rPr>
      <t xml:space="preserve"> 120 м .</t>
    </r>
    <r>
      <rPr>
        <sz val="10"/>
        <rFont val="Times New Roman"/>
        <family val="1"/>
        <charset val="204"/>
      </rPr>
      <t xml:space="preserve">), </t>
    </r>
    <r>
      <rPr>
        <sz val="10"/>
        <color rgb="FFFF0000"/>
        <rFont val="Times New Roman"/>
        <family val="1"/>
        <charset val="204"/>
      </rPr>
      <t>в.т.ч. с применением переходов методом ГНБ</t>
    </r>
  </si>
  <si>
    <t xml:space="preserve"> ПИР, СМР, включая стоимость всех материалов, внутриобъектовые работы (в том числе и не ограничиваясь этим, монтаж кабельростов,кабельных каналов, стоек,  муфт, установка розеток, проведение комплекса измерений), оформление разрешительных документов, исполнительной документации по МР.</t>
  </si>
  <si>
    <t xml:space="preserve"> ПИР, СМР, включая стоимость всех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 кабельных каналов,стоек,  муфт, проведение комплекса измерений), оформление разрешительных документов, исполнительной документации по МР и РД.</t>
  </si>
  <si>
    <t xml:space="preserve"> ПИР, СМР, включая стоимость всех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 кабельных каналов , стоек,  муфт, проведение комплекса измерений), оформление разрешительных документов, в т.ч. и схем выбора направлений трассы, исполнительной документации по МР и РД.</t>
  </si>
  <si>
    <t xml:space="preserve"> ПИР, СМР, включая стоимость всех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кабельростов,кабельных каналов, стоек,  муфт, проведение комплекса измерений), оформление разрешительных документов, исполнительной документации по МР и РД.</t>
  </si>
  <si>
    <t>ПИР,СМР (включая стоимость  всех материалов), включая заделку отверстий и восстановление поверхностей и их отделки</t>
  </si>
  <si>
    <t>СМР (включая стоимость всех материалов), прочие, исполнительная документация</t>
  </si>
  <si>
    <t>ПИР,СМР (включая стоимость всех материалов, в том числе абонентской розетки/кросса и шнуров), восстановление отделки поверхностей и прочие, исполнительная документация по МР.</t>
  </si>
  <si>
    <t>ПИР, СМР (включая стоимость всех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Прочие: оформление разрешительных документов; оформление исполнительной документации по МР и РД;  ПНР.</t>
  </si>
  <si>
    <t>ПИР, СМР (включая стоимость всех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Прочие: оформление разрешительных документов; оформление исполнительной документации по МР и РД;  ПНР.</t>
  </si>
  <si>
    <r>
      <t xml:space="preserve">ПИР, СМР ( включая стоимость всех материалов ,в том числе а/ц или полиэтиленовых труб),  получение разрешений, в т.ч. и схем выбора направлений трассы, земляные работы, восстановление асфальтобетонных покрытий проезжей части, тротуаров и работ по благоустройству  . Земельное дело, топосъемка и согласования (при строительстве). Оформление разрешительных документов и исполнительной документации по МР и РД. </t>
    </r>
    <r>
      <rPr>
        <sz val="10"/>
        <color rgb="FFFF0000"/>
        <rFont val="Times New Roman"/>
        <family val="1"/>
        <charset val="204"/>
      </rPr>
      <t>С учетом установки  и стоимости колодцев ККС (в комплекте)</t>
    </r>
    <r>
      <rPr>
        <sz val="10"/>
        <color theme="1" tint="4.9989318521683403E-2"/>
        <rFont val="Times New Roman"/>
        <family val="1"/>
        <charset val="204"/>
      </rPr>
      <t xml:space="preserve">,из расчета средней длины пролета между колодцами </t>
    </r>
    <r>
      <rPr>
        <b/>
        <sz val="10"/>
        <color theme="1" tint="4.9989318521683403E-2"/>
        <rFont val="Times New Roman"/>
        <family val="1"/>
        <charset val="204"/>
      </rPr>
      <t>до 75 м.</t>
    </r>
    <r>
      <rPr>
        <sz val="10"/>
        <color theme="1" tint="4.9989318521683403E-2"/>
        <rFont val="Times New Roman"/>
        <family val="1"/>
        <charset val="204"/>
      </rPr>
      <t xml:space="preserve">,  с учетом  пролетов </t>
    </r>
    <r>
      <rPr>
        <b/>
        <sz val="10"/>
        <color theme="1" tint="4.9989318521683403E-2"/>
        <rFont val="Times New Roman"/>
        <family val="1"/>
        <charset val="204"/>
      </rPr>
      <t>до 25 м</t>
    </r>
    <r>
      <rPr>
        <sz val="10"/>
        <color theme="1" tint="4.9989318521683403E-2"/>
        <rFont val="Times New Roman"/>
        <family val="1"/>
        <charset val="204"/>
      </rPr>
      <t>. на переходах и поворотах трассы.</t>
    </r>
  </si>
  <si>
    <r>
      <t xml:space="preserve">ПИР, СМР (включая стоимость всех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 и работ по благоустройству . Земельное дело, топосъемка и согласования (при строительстве).Оформление разрешительных документов и исполнительной документации по МР и РД. </t>
    </r>
    <r>
      <rPr>
        <sz val="10"/>
        <color rgb="FFFF0000"/>
        <rFont val="Times New Roman"/>
        <family val="1"/>
        <charset val="204"/>
      </rPr>
      <t xml:space="preserve">Без учета установки  и стоимости колодцев ККС (в комплекте). </t>
    </r>
  </si>
  <si>
    <r>
      <t xml:space="preserve">ПИР, СМР: сооружение ввода в здание (включая стоимость всех материалов) - земляные работы;  устройство участка канализации, пробивка и заделка отверстия в фундаменте или стене здания, восстановление отделки поверхностей фасада и здания, стоимость  строительных материалов и других необходимых расходных материалов и  комплектующих,  оформление разрешительных документов, исполнительной документации по МР и РД. </t>
    </r>
    <r>
      <rPr>
        <sz val="10"/>
        <color rgb="FFFF0000"/>
        <rFont val="Times New Roman"/>
        <family val="1"/>
        <charset val="204"/>
      </rPr>
      <t>Прокладка кабеля учитывается в протяженности трассы ВОК.</t>
    </r>
    <r>
      <rPr>
        <sz val="10"/>
        <rFont val="Times New Roman"/>
        <family val="1"/>
        <charset val="204"/>
      </rPr>
      <t xml:space="preserve"> </t>
    </r>
    <r>
      <rPr>
        <sz val="10"/>
        <color rgb="FFFF0000"/>
        <rFont val="Times New Roman"/>
        <family val="1"/>
        <charset val="204"/>
      </rPr>
      <t>Монтаж и стоимость колодца не учитываются.</t>
    </r>
  </si>
  <si>
    <t>ПИР, СМР (включая стоимость всех материалов),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расшивку кабелей на патч-панели/плинты с двух сторон, монтаж ШАН/КБ/КЯ/КРТ, укомплектованных патч-панелями/плинтами, со стоимостью ШАН/КБ/КЯ/КРТ, патч-панелей/плинтов, включая прочие затраты),исполнительная документация по МР</t>
  </si>
  <si>
    <t>ПИР,СМР (включая стоимость всех материалов), прочие,  в т.ч. восстановление отделки поверхностей, исполнительная документация по МР</t>
  </si>
  <si>
    <r>
      <t xml:space="preserve">ПИР, СМР: сооружение ввода в здание (включая стоимость всех материалов) - земляные работы;  установка колодца с участком канализации, восстановление асфальтобетонных покрытий проезжей части, тротуаров и работ по благоустройству ,пробивка и заделка отверстия в фундаменте или стене здания,  восстановление отделки поверхностей фасада и здания, </t>
    </r>
    <r>
      <rPr>
        <sz val="10"/>
        <color rgb="FFFF0000"/>
        <rFont val="Times New Roman"/>
        <family val="1"/>
        <charset val="204"/>
      </rPr>
      <t>стоимость  колодца (в комплекте)</t>
    </r>
    <r>
      <rPr>
        <sz val="10"/>
        <rFont val="Times New Roman"/>
        <family val="1"/>
        <charset val="204"/>
      </rPr>
      <t xml:space="preserve">, люка, строительных материалов и других необходимых расходных материалов и  комплектующих,  оформление разрешительных документов, исполнительной документации по МР и РД. </t>
    </r>
    <r>
      <rPr>
        <sz val="10"/>
        <color rgb="FFFF0000"/>
        <rFont val="Times New Roman"/>
        <family val="1"/>
        <charset val="204"/>
      </rPr>
      <t>Прокладка кабеля учитывается в протяженности трассы ВОК.</t>
    </r>
  </si>
  <si>
    <t>53.3</t>
  </si>
  <si>
    <t xml:space="preserve">Подключение клиента к услуге по медной абонентской линии АЛ (UTP) </t>
  </si>
  <si>
    <t>1 подключение</t>
  </si>
  <si>
    <t xml:space="preserve">Предоставление доступа к сети передачи данных по технологии Ethernet - интернет / IP TV  - организация абонентской линии АЛ (до 100м) по  имеющимся коммуникациям (межэтажные стояки), а также установка новых, с прохождением перекрытий и перегородок + настройка оборудования (включая стоимость материалов, не включая стоимость оборудования) </t>
  </si>
  <si>
    <t>53.4</t>
  </si>
  <si>
    <t xml:space="preserve">Подключение клиента к услуге КТВ </t>
  </si>
  <si>
    <t>Предоставление доступа к сети КТВ  (до 100м) + настройка ТВ приемника (включая стоимость материалов, не включая стоимость оборудования) по  имеющимся коммуникациям (межэтажные стояки), а также установка новых, с прохождением перекрытий и перегородок</t>
  </si>
  <si>
    <t>34.4</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</si>
  <si>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с заменой плитки, брусчатки, бордюров)</t>
    </r>
  </si>
  <si>
    <t>34.5</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</si>
  <si>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без замены плитки, брусчатки, бордюров)</t>
    </r>
  </si>
  <si>
    <t>ПРЕДЛОЖЕНИЕ ПРЕТЕНДЕНТА Стоимость строительства (с учетом ПИР) единицы измерения без НДС, руб. с учетом коэфициента снижения цены</t>
  </si>
  <si>
    <t xml:space="preserve">Предложение о коэффициенте снижения цены (0&lt;Коэф&lt;1) </t>
  </si>
  <si>
    <t>Приложение №1 к Форме 3 ТЕХНИКО-КОММЕРЧЕСКОЕ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</si>
</sst>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s>
  <fonts count="102">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b/>
      <sz val="10"/>
      <color theme="1"/>
      <name val="Times New Roman"/>
      <family val="1"/>
      <charset val="204"/>
    </font>
    <font>
      <b/>
      <sz val="10"/>
      <color rgb="FFFF0000"/>
      <name val="Times New Roman"/>
      <family val="1"/>
      <charset val="204"/>
    </font>
    <font>
      <sz val="10"/>
      <color rgb="FFFF0000"/>
      <name val="Times New Roman"/>
      <family val="1"/>
      <charset val="204"/>
    </font>
    <font>
      <sz val="11"/>
      <color theme="1"/>
      <name val="Calibri"/>
      <family val="2"/>
      <scheme val="minor"/>
    </font>
    <font>
      <b/>
      <sz val="10"/>
      <color rgb="FF000000"/>
      <name val="Times New Roman"/>
      <family val="1"/>
      <charset val="204"/>
    </font>
    <font>
      <sz val="24"/>
      <color rgb="FFC00000"/>
      <name val="Webdings"/>
      <family val="1"/>
      <charset val="2"/>
    </font>
    <font>
      <sz val="10"/>
      <color rgb="FF006600"/>
      <name val="Times New Roman"/>
      <family val="1"/>
      <charset val="204"/>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rgb="FF3F3F3F"/>
      <name val="Times New Roman"/>
      <family val="1"/>
      <charset val="204"/>
    </font>
    <font>
      <sz val="10"/>
      <color theme="1" tint="4.9989318521683403E-2"/>
      <name val="Times New Roman"/>
      <family val="1"/>
      <charset val="204"/>
    </font>
    <font>
      <sz val="9"/>
      <name val="Times New Roman"/>
      <family val="1"/>
      <charset val="204"/>
    </font>
    <font>
      <b/>
      <sz val="16"/>
      <color theme="0"/>
      <name val="Times New Roman"/>
      <family val="1"/>
      <charset val="204"/>
    </font>
    <font>
      <b/>
      <sz val="18"/>
      <color theme="0"/>
      <name val="Times New Roman"/>
      <family val="1"/>
      <charset val="204"/>
    </font>
    <font>
      <b/>
      <sz val="16"/>
      <color theme="1"/>
      <name val="Times New Roman"/>
      <family val="1"/>
      <charset val="204"/>
    </font>
    <font>
      <vertAlign val="superscript"/>
      <sz val="10"/>
      <name val="Times New Roman"/>
      <family val="1"/>
      <charset val="204"/>
    </font>
    <font>
      <vertAlign val="superscript"/>
      <sz val="10"/>
      <color rgb="FF000000"/>
      <name val="Times New Roman"/>
      <family val="1"/>
      <charset val="204"/>
    </font>
    <font>
      <b/>
      <sz val="10"/>
      <color theme="1" tint="4.9989318521683403E-2"/>
      <name val="Times New Roman"/>
      <family val="1"/>
      <charset val="204"/>
    </font>
    <font>
      <b/>
      <sz val="12"/>
      <color rgb="FFC00000"/>
      <name val="Times New Roman"/>
      <family val="1"/>
      <charset val="204"/>
    </font>
    <font>
      <u/>
      <sz val="11"/>
      <color theme="10"/>
      <name val="Calibri"/>
      <family val="2"/>
      <charset val="204"/>
      <scheme val="minor"/>
    </font>
    <font>
      <sz val="11"/>
      <color theme="1"/>
      <name val="Times New Roman"/>
      <family val="1"/>
      <charset val="204"/>
    </font>
  </fonts>
  <fills count="73">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DE9D9"/>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0"/>
      </left>
      <right style="thin">
        <color indexed="0"/>
      </right>
      <top style="thin">
        <color indexed="0"/>
      </top>
      <bottom style="thin">
        <color indexed="0"/>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rgb="FF3F3F3F"/>
      </left>
      <right style="thin">
        <color rgb="FF3F3F3F"/>
      </right>
      <top style="thin">
        <color rgb="FF3F3F3F"/>
      </top>
      <bottom style="thin">
        <color rgb="FF3F3F3F"/>
      </bottom>
      <diagonal/>
    </border>
    <border>
      <left/>
      <right style="thin">
        <color indexed="64"/>
      </right>
      <top style="thin">
        <color indexed="64"/>
      </top>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top style="thin">
        <color indexed="22"/>
      </top>
      <bottom/>
      <diagonal/>
    </border>
    <border>
      <left/>
      <right style="thin">
        <color indexed="0"/>
      </right>
      <top style="thin">
        <color indexed="64"/>
      </top>
      <bottom/>
      <diagonal/>
    </border>
    <border>
      <left/>
      <right/>
      <top style="thin">
        <color indexed="22"/>
      </top>
      <bottom style="thin">
        <color indexed="22"/>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thin">
        <color indexed="22"/>
      </left>
      <right/>
      <top/>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7"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2" fillId="0" borderId="0"/>
    <xf numFmtId="168" fontId="19" fillId="6" borderId="9"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20" fillId="0" borderId="0"/>
    <xf numFmtId="0" fontId="20" fillId="0" borderId="0"/>
    <xf numFmtId="0" fontId="20" fillId="0" borderId="0"/>
    <xf numFmtId="0" fontId="20" fillId="0" borderId="0"/>
    <xf numFmtId="0" fontId="21" fillId="0" borderId="0"/>
    <xf numFmtId="0" fontId="21" fillId="0" borderId="0"/>
    <xf numFmtId="0" fontId="20" fillId="0" borderId="0"/>
    <xf numFmtId="0" fontId="4" fillId="0" borderId="0"/>
    <xf numFmtId="0" fontId="21" fillId="0" borderId="0"/>
    <xf numFmtId="0" fontId="20" fillId="0" borderId="0"/>
    <xf numFmtId="0" fontId="21" fillId="0" borderId="0"/>
    <xf numFmtId="0" fontId="22" fillId="0" borderId="0"/>
    <xf numFmtId="49" fontId="19" fillId="6" borderId="1" applyBorder="0">
      <alignment horizontal="center" wrapText="1"/>
    </xf>
    <xf numFmtId="0" fontId="23" fillId="6" borderId="1" applyBorder="0">
      <alignment horizontal="left" wrapText="1"/>
    </xf>
    <xf numFmtId="0" fontId="19" fillId="6" borderId="3" applyBorder="0">
      <alignment horizontal="center" textRotation="90" wrapText="1"/>
    </xf>
    <xf numFmtId="0" fontId="20"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4" fillId="0" borderId="0"/>
    <xf numFmtId="0" fontId="20"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0" fillId="0" borderId="0"/>
    <xf numFmtId="0" fontId="21" fillId="0" borderId="0"/>
    <xf numFmtId="0" fontId="21" fillId="0" borderId="0"/>
    <xf numFmtId="0" fontId="21" fillId="0" borderId="0"/>
    <xf numFmtId="0" fontId="21" fillId="0" borderId="0"/>
    <xf numFmtId="0" fontId="20" fillId="0" borderId="0"/>
    <xf numFmtId="0" fontId="21" fillId="0" borderId="0"/>
    <xf numFmtId="0" fontId="21" fillId="0" borderId="0"/>
    <xf numFmtId="0" fontId="20" fillId="0" borderId="0"/>
    <xf numFmtId="0" fontId="20" fillId="0" borderId="0"/>
    <xf numFmtId="0" fontId="20" fillId="0" borderId="0"/>
    <xf numFmtId="0" fontId="20" fillId="0" borderId="0"/>
    <xf numFmtId="0" fontId="24" fillId="0" borderId="0">
      <alignment vertical="center"/>
    </xf>
    <xf numFmtId="0" fontId="4" fillId="0" borderId="0"/>
    <xf numFmtId="0" fontId="21" fillId="0" borderId="0"/>
    <xf numFmtId="0" fontId="20" fillId="0" borderId="0"/>
    <xf numFmtId="0" fontId="21" fillId="0" borderId="0"/>
    <xf numFmtId="0" fontId="20" fillId="0" borderId="0"/>
    <xf numFmtId="0" fontId="21" fillId="0" borderId="0"/>
    <xf numFmtId="0" fontId="21" fillId="0" borderId="0"/>
    <xf numFmtId="0" fontId="4" fillId="0" borderId="0"/>
    <xf numFmtId="0" fontId="20" fillId="0" borderId="0"/>
    <xf numFmtId="0" fontId="20" fillId="0" borderId="0"/>
    <xf numFmtId="0" fontId="20"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1" fillId="0" borderId="0"/>
    <xf numFmtId="0" fontId="20" fillId="0" borderId="0"/>
    <xf numFmtId="0" fontId="20" fillId="0" borderId="0"/>
    <xf numFmtId="0" fontId="20" fillId="0" borderId="0"/>
    <xf numFmtId="0" fontId="20" fillId="0" borderId="0"/>
    <xf numFmtId="0" fontId="4" fillId="0" borderId="0"/>
    <xf numFmtId="0" fontId="22" fillId="0" borderId="0"/>
    <xf numFmtId="0" fontId="20" fillId="0" borderId="0"/>
    <xf numFmtId="0" fontId="20" fillId="0" borderId="0"/>
    <xf numFmtId="0" fontId="20" fillId="0" borderId="0"/>
    <xf numFmtId="0" fontId="20" fillId="0" borderId="0"/>
    <xf numFmtId="0" fontId="21" fillId="0" borderId="0"/>
    <xf numFmtId="0" fontId="20" fillId="0" borderId="0"/>
    <xf numFmtId="0" fontId="21" fillId="0" borderId="0"/>
    <xf numFmtId="0" fontId="20" fillId="0" borderId="0"/>
    <xf numFmtId="0" fontId="21" fillId="0" borderId="0"/>
    <xf numFmtId="0" fontId="21" fillId="0" borderId="0"/>
    <xf numFmtId="0" fontId="20" fillId="0" borderId="0"/>
    <xf numFmtId="0" fontId="21" fillId="0" borderId="0"/>
    <xf numFmtId="0" fontId="21" fillId="0" borderId="0"/>
    <xf numFmtId="0" fontId="21" fillId="0" borderId="0"/>
    <xf numFmtId="0" fontId="4" fillId="0" borderId="0"/>
    <xf numFmtId="0" fontId="20" fillId="0" borderId="0"/>
    <xf numFmtId="0" fontId="21" fillId="0" borderId="0"/>
    <xf numFmtId="0" fontId="4" fillId="0" borderId="0"/>
    <xf numFmtId="0" fontId="20" fillId="0" borderId="0"/>
    <xf numFmtId="0" fontId="21" fillId="0" borderId="0"/>
    <xf numFmtId="0" fontId="4" fillId="0" borderId="0"/>
    <xf numFmtId="0" fontId="4" fillId="0" borderId="0"/>
    <xf numFmtId="0" fontId="2" fillId="0" borderId="0"/>
    <xf numFmtId="49" fontId="25" fillId="0" borderId="0" applyFill="0" applyProtection="0">
      <alignment horizontal="centerContinuous" wrapText="1"/>
    </xf>
    <xf numFmtId="0" fontId="26" fillId="7" borderId="10">
      <alignment horizontal="center"/>
    </xf>
    <xf numFmtId="169" fontId="27" fillId="8" borderId="1">
      <alignment horizontal="center"/>
    </xf>
    <xf numFmtId="1" fontId="3" fillId="0" borderId="11" applyFill="0" applyProtection="0">
      <alignment horizontal="center" vertical="center"/>
    </xf>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49" fontId="3" fillId="0" borderId="12" applyFill="0" applyProtection="0">
      <alignment horizontal="justify" vertical="center" wrapText="1"/>
    </xf>
    <xf numFmtId="49" fontId="28" fillId="0" borderId="12" applyFill="0" applyProtection="0">
      <alignment horizontal="center" vertical="center" wrapText="1"/>
    </xf>
    <xf numFmtId="2" fontId="3" fillId="0" borderId="13" applyFill="0" applyProtection="0">
      <alignment horizontal="center" vertical="center"/>
    </xf>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9" fillId="23"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9" fillId="29" borderId="0" applyNumberFormat="0" applyBorder="0" applyAlignment="0" applyProtection="0"/>
    <xf numFmtId="0" fontId="29" fillId="29"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9" fillId="28" borderId="0" applyNumberFormat="0" applyBorder="0" applyAlignment="0" applyProtection="0"/>
    <xf numFmtId="0" fontId="29" fillId="23"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9" fillId="28" borderId="0" applyNumberFormat="0" applyBorder="0" applyAlignment="0" applyProtection="0"/>
    <xf numFmtId="0" fontId="29" fillId="31" borderId="0" applyNumberFormat="0" applyBorder="0" applyAlignment="0" applyProtection="0"/>
    <xf numFmtId="0" fontId="2" fillId="32" borderId="0" applyNumberFormat="0" applyBorder="0" applyAlignment="0" applyProtection="0"/>
    <xf numFmtId="0" fontId="2" fillId="24" borderId="0" applyNumberFormat="0" applyBorder="0" applyAlignment="0" applyProtection="0"/>
    <xf numFmtId="0" fontId="29" fillId="25" borderId="0" applyNumberFormat="0" applyBorder="0" applyAlignment="0" applyProtection="0"/>
    <xf numFmtId="0" fontId="29" fillId="33" borderId="0" applyNumberFormat="0" applyBorder="0" applyAlignment="0" applyProtection="0"/>
    <xf numFmtId="0" fontId="2" fillId="27" borderId="0" applyNumberFormat="0" applyBorder="0" applyAlignment="0" applyProtection="0"/>
    <xf numFmtId="0" fontId="2" fillId="34" borderId="0" applyNumberFormat="0" applyBorder="0" applyAlignment="0" applyProtection="0"/>
    <xf numFmtId="0" fontId="29" fillId="34" borderId="0" applyNumberFormat="0" applyBorder="0" applyAlignment="0" applyProtection="0"/>
    <xf numFmtId="172" fontId="30" fillId="35" borderId="0">
      <alignment horizontal="center" vertical="center"/>
    </xf>
    <xf numFmtId="165" fontId="31" fillId="0" borderId="14" applyFont="0" applyBorder="0">
      <alignment horizontal="right" vertical="center"/>
    </xf>
    <xf numFmtId="0" fontId="32"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7" fillId="36" borderId="1">
      <alignment vertical="center"/>
    </xf>
    <xf numFmtId="173" fontId="31" fillId="0" borderId="0" applyFont="0" applyBorder="0" applyProtection="0">
      <alignment vertical="center"/>
    </xf>
    <xf numFmtId="172" fontId="4" fillId="0" borderId="0" applyNumberFormat="0" applyFont="0" applyAlignment="0">
      <alignment horizontal="center" vertical="center"/>
    </xf>
    <xf numFmtId="39" fontId="33" fillId="6" borderId="0" applyNumberFormat="0" applyBorder="0">
      <alignment vertical="center"/>
    </xf>
    <xf numFmtId="0" fontId="34" fillId="37" borderId="0" applyNumberFormat="0" applyBorder="0" applyAlignment="0" applyProtection="0"/>
    <xf numFmtId="0" fontId="27" fillId="0" borderId="0">
      <alignment horizontal="left"/>
    </xf>
    <xf numFmtId="169" fontId="35" fillId="38" borderId="1">
      <alignment vertical="center"/>
    </xf>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169" fontId="35" fillId="39" borderId="1">
      <alignment vertical="center"/>
    </xf>
    <xf numFmtId="174" fontId="4" fillId="0" borderId="0"/>
    <xf numFmtId="174" fontId="4" fillId="0" borderId="0"/>
    <xf numFmtId="165" fontId="27" fillId="40" borderId="10">
      <alignment vertical="center"/>
    </xf>
    <xf numFmtId="0" fontId="37" fillId="29" borderId="15"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21" fillId="0" borderId="0" applyFont="0" applyFill="0" applyBorder="0" applyAlignment="0" applyProtection="0"/>
    <xf numFmtId="178" fontId="4" fillId="0" borderId="0">
      <alignment horizontal="center"/>
    </xf>
    <xf numFmtId="0" fontId="38" fillId="0" borderId="16"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43" borderId="0" applyNumberFormat="0" applyBorder="0" applyAlignment="0" applyProtection="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1" fillId="44" borderId="0">
      <alignment horizontal="centerContinuous" vertical="center"/>
    </xf>
    <xf numFmtId="165" fontId="27" fillId="8" borderId="1" applyBorder="0">
      <alignment horizontal="center" vertical="center"/>
    </xf>
    <xf numFmtId="0" fontId="42" fillId="30" borderId="0" applyNumberFormat="0" applyBorder="0" applyAlignment="0" applyProtection="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38" fillId="45" borderId="16" applyNumberFormat="0" applyProtection="0">
      <alignment vertical="top"/>
    </xf>
    <xf numFmtId="0" fontId="43" fillId="0" borderId="17" applyNumberFormat="0" applyFill="0" applyAlignment="0" applyProtection="0"/>
    <xf numFmtId="0" fontId="44" fillId="0" borderId="18" applyNumberFormat="0" applyFill="0" applyAlignment="0" applyProtection="0"/>
    <xf numFmtId="0" fontId="45" fillId="0" borderId="19" applyNumberFormat="0" applyFill="0" applyAlignment="0" applyProtection="0"/>
    <xf numFmtId="0" fontId="45"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0" fontId="47" fillId="47" borderId="0"/>
    <xf numFmtId="0" fontId="47" fillId="47" borderId="0"/>
    <xf numFmtId="0" fontId="47" fillId="47" borderId="0"/>
    <xf numFmtId="0" fontId="47" fillId="47" borderId="0"/>
    <xf numFmtId="0" fontId="47" fillId="47" borderId="0"/>
    <xf numFmtId="0" fontId="47" fillId="47" borderId="0"/>
    <xf numFmtId="0" fontId="47" fillId="47" borderId="0"/>
    <xf numFmtId="0" fontId="47" fillId="47" borderId="0"/>
    <xf numFmtId="0" fontId="47" fillId="47" borderId="0"/>
    <xf numFmtId="0" fontId="47" fillId="47" borderId="0"/>
    <xf numFmtId="0" fontId="18" fillId="48" borderId="0"/>
    <xf numFmtId="0" fontId="18" fillId="48" borderId="0"/>
    <xf numFmtId="0" fontId="18" fillId="48" borderId="0"/>
    <xf numFmtId="0" fontId="18" fillId="48" borderId="0"/>
    <xf numFmtId="0" fontId="18" fillId="48" borderId="0"/>
    <xf numFmtId="0" fontId="18" fillId="48" borderId="0"/>
    <xf numFmtId="0" fontId="18" fillId="48" borderId="0"/>
    <xf numFmtId="0" fontId="18" fillId="48" borderId="0"/>
    <xf numFmtId="0" fontId="18" fillId="48" borderId="0"/>
    <xf numFmtId="0" fontId="18" fillId="48"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33" fillId="49" borderId="1">
      <alignment horizontal="center" vertical="center" wrapText="1"/>
      <protection locked="0"/>
    </xf>
    <xf numFmtId="2" fontId="49" fillId="0" borderId="1">
      <alignment horizontal="center" vertical="center"/>
    </xf>
    <xf numFmtId="0" fontId="50" fillId="0" borderId="0"/>
    <xf numFmtId="0" fontId="4" fillId="0" borderId="0"/>
    <xf numFmtId="0" fontId="51" fillId="34" borderId="20" applyNumberFormat="0" applyAlignment="0" applyProtection="0"/>
    <xf numFmtId="10" fontId="52" fillId="50" borderId="1" applyNumberFormat="0" applyBorder="0" applyAlignment="0" applyProtection="0"/>
    <xf numFmtId="165" fontId="27" fillId="51" borderId="1">
      <alignment vertical="center"/>
      <protection locked="0"/>
    </xf>
    <xf numFmtId="0" fontId="53" fillId="0" borderId="0">
      <alignment horizontal="center" vertical="center" wrapText="1"/>
    </xf>
    <xf numFmtId="169" fontId="4" fillId="52" borderId="1">
      <alignment vertical="center"/>
    </xf>
    <xf numFmtId="180" fontId="54" fillId="0" borderId="0" applyFont="0" applyFill="0" applyBorder="0" applyAlignment="0" applyProtection="0"/>
    <xf numFmtId="0" fontId="55" fillId="0" borderId="0">
      <alignment horizontal="center" vertical="center" wrapText="1"/>
    </xf>
    <xf numFmtId="172" fontId="56" fillId="53" borderId="21" applyBorder="0" applyAlignment="0">
      <alignment horizontal="left" indent="1"/>
    </xf>
    <xf numFmtId="0" fontId="57" fillId="0" borderId="22" applyNumberFormat="0" applyFill="0" applyAlignment="0" applyProtection="0"/>
    <xf numFmtId="0" fontId="58" fillId="54" borderId="0" applyNumberFormat="0" applyBorder="0" applyAlignment="0" applyProtection="0"/>
    <xf numFmtId="0" fontId="19" fillId="6" borderId="1" applyFont="0" applyBorder="0" applyAlignment="0">
      <alignment horizontal="center" vertical="center"/>
    </xf>
    <xf numFmtId="181" fontId="59" fillId="0" borderId="0"/>
    <xf numFmtId="0" fontId="4" fillId="0" borderId="0"/>
    <xf numFmtId="0" fontId="4" fillId="0" borderId="0"/>
    <xf numFmtId="0" fontId="4" fillId="0" borderId="0"/>
    <xf numFmtId="0" fontId="20" fillId="0" borderId="0"/>
    <xf numFmtId="0" fontId="20" fillId="0" borderId="0"/>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60" fillId="0" borderId="0">
      <alignment horizontal="left"/>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183" fontId="3" fillId="0" borderId="0" applyFont="0" applyFill="0" applyBorder="0" applyAlignment="0" applyProtection="0"/>
    <xf numFmtId="0" fontId="62" fillId="55" borderId="23" applyNumberFormat="0" applyAlignment="0" applyProtection="0"/>
    <xf numFmtId="0" fontId="63" fillId="6" borderId="0">
      <alignment vertical="center"/>
    </xf>
    <xf numFmtId="39" fontId="33" fillId="6"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60" fillId="0" borderId="0"/>
    <xf numFmtId="0" fontId="4" fillId="0" borderId="0"/>
    <xf numFmtId="169" fontId="64" fillId="52"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65" fillId="57" borderId="1">
      <alignment vertical="top"/>
    </xf>
    <xf numFmtId="0" fontId="66" fillId="58" borderId="0">
      <alignment horizontal="center" vertical="center"/>
    </xf>
    <xf numFmtId="0" fontId="66" fillId="58" borderId="0">
      <alignment horizontal="right" vertical="top"/>
    </xf>
    <xf numFmtId="0" fontId="67" fillId="0" borderId="0" applyNumberFormat="0" applyFill="0" applyBorder="0" applyAlignment="0" applyProtection="0"/>
    <xf numFmtId="187" fontId="4" fillId="35" borderId="1">
      <alignment vertical="center"/>
    </xf>
    <xf numFmtId="188" fontId="68" fillId="0" borderId="1">
      <alignment horizontal="left" vertical="center"/>
      <protection locked="0"/>
    </xf>
    <xf numFmtId="0" fontId="4" fillId="59" borderId="0"/>
    <xf numFmtId="0" fontId="20" fillId="0" borderId="0"/>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0" fontId="69" fillId="0" borderId="0"/>
    <xf numFmtId="3" fontId="40"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60" fillId="0" borderId="0">
      <alignment horizontal="left"/>
    </xf>
    <xf numFmtId="191" fontId="4" fillId="6" borderId="0" applyFill="0"/>
    <xf numFmtId="0" fontId="70" fillId="0" borderId="0" applyNumberFormat="0" applyFill="0" applyBorder="0" applyAlignment="0" applyProtection="0">
      <alignment horizontal="center"/>
    </xf>
    <xf numFmtId="169" fontId="26" fillId="7" borderId="10">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71" fillId="0" borderId="25"/>
    <xf numFmtId="0" fontId="72" fillId="0" borderId="0" applyNumberFormat="0" applyFill="0" applyBorder="0" applyAlignment="0" applyProtection="0"/>
    <xf numFmtId="0" fontId="73" fillId="60" borderId="26">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73" fillId="51" borderId="1">
      <alignment horizontal="right" wrapText="1"/>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33" fillId="6" borderId="0" applyNumberFormat="0" applyFont="0" applyFill="0" applyBorder="0" applyAlignment="0" applyProtection="0">
      <alignment vertical="center"/>
    </xf>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8" fillId="0" borderId="0">
      <alignment horizontal="left"/>
    </xf>
    <xf numFmtId="0" fontId="79" fillId="6" borderId="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80" fillId="6" borderId="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2" fillId="0" borderId="0"/>
    <xf numFmtId="0" fontId="4" fillId="0" borderId="0"/>
    <xf numFmtId="0" fontId="4" fillId="0" borderId="0"/>
    <xf numFmtId="0" fontId="4" fillId="0" borderId="0"/>
    <xf numFmtId="0" fontId="12"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6" fillId="0" borderId="0"/>
    <xf numFmtId="0" fontId="1" fillId="0" borderId="0"/>
    <xf numFmtId="0" fontId="4" fillId="0" borderId="0"/>
    <xf numFmtId="0" fontId="82"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9" fontId="1" fillId="0" borderId="0" applyFont="0" applyFill="0" applyBorder="0" applyAlignment="0" applyProtection="0"/>
    <xf numFmtId="9" fontId="12"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5" fillId="39" borderId="0">
      <alignment horizontal="center" vertical="top"/>
    </xf>
    <xf numFmtId="3" fontId="86" fillId="0" borderId="0" applyFont="0" applyFill="0" applyBorder="0" applyProtection="0">
      <alignment horizontal="right" vertical="center"/>
    </xf>
    <xf numFmtId="0" fontId="21" fillId="0" borderId="0"/>
    <xf numFmtId="0" fontId="4" fillId="0" borderId="0"/>
    <xf numFmtId="0" fontId="20" fillId="0" borderId="0"/>
    <xf numFmtId="0" fontId="21" fillId="0" borderId="0"/>
    <xf numFmtId="196" fontId="87" fillId="0" borderId="0" applyFont="0" applyFill="0" applyBorder="0" applyAlignment="0" applyProtection="0"/>
    <xf numFmtId="167" fontId="27" fillId="0" borderId="0" applyFont="0" applyFill="0" applyBorder="0" applyAlignment="0" applyProtection="0"/>
    <xf numFmtId="167" fontId="3" fillId="0" borderId="0" applyFont="0" applyFill="0" applyBorder="0" applyAlignment="0" applyProtection="0"/>
    <xf numFmtId="167" fontId="12"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2"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0" fontId="88" fillId="0" borderId="0"/>
    <xf numFmtId="0" fontId="89" fillId="69" borderId="34" applyNumberFormat="0" applyAlignment="0" applyProtection="0"/>
    <xf numFmtId="0" fontId="100" fillId="0" borderId="0" applyNumberFormat="0" applyFill="0" applyBorder="0" applyAlignment="0" applyProtection="0"/>
  </cellStyleXfs>
  <cellXfs count="191">
    <xf numFmtId="0" fontId="0" fillId="0" borderId="0" xfId="0"/>
    <xf numFmtId="0" fontId="0" fillId="0" borderId="0" xfId="0"/>
    <xf numFmtId="0" fontId="0" fillId="0" borderId="0" xfId="0" applyProtection="1"/>
    <xf numFmtId="0" fontId="14" fillId="0" borderId="0" xfId="0" applyFont="1" applyProtection="1"/>
    <xf numFmtId="4" fontId="8" fillId="0" borderId="1" xfId="0" applyNumberFormat="1"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4" fontId="8" fillId="2" borderId="1" xfId="0" applyNumberFormat="1" applyFont="1" applyFill="1" applyBorder="1" applyAlignment="1" applyProtection="1">
      <alignment horizontal="right" vertical="center"/>
    </xf>
    <xf numFmtId="4" fontId="8" fillId="2" borderId="1" xfId="1" applyNumberFormat="1" applyFont="1" applyFill="1" applyBorder="1" applyAlignment="1" applyProtection="1">
      <alignment horizontal="right" vertical="center"/>
    </xf>
    <xf numFmtId="0" fontId="0" fillId="0" borderId="1" xfId="0" applyBorder="1" applyProtection="1"/>
    <xf numFmtId="0" fontId="5" fillId="0" borderId="1" xfId="0" applyFont="1" applyBorder="1" applyAlignment="1" applyProtection="1">
      <alignment vertical="center" wrapText="1"/>
    </xf>
    <xf numFmtId="0" fontId="5" fillId="0" borderId="1" xfId="12" applyFont="1" applyFill="1" applyBorder="1" applyAlignment="1" applyProtection="1">
      <alignment vertical="center" wrapText="1"/>
    </xf>
    <xf numFmtId="0" fontId="5" fillId="2" borderId="1" xfId="0" applyFont="1" applyFill="1" applyBorder="1" applyAlignment="1" applyProtection="1">
      <alignment vertical="center" wrapText="1"/>
    </xf>
    <xf numFmtId="0" fontId="5" fillId="2" borderId="1" xfId="0" applyFont="1" applyFill="1" applyBorder="1" applyAlignment="1" applyProtection="1">
      <alignment horizontal="center" vertical="center" wrapText="1"/>
    </xf>
    <xf numFmtId="0" fontId="7" fillId="2" borderId="1" xfId="0" applyFont="1" applyFill="1" applyBorder="1" applyAlignment="1" applyProtection="1">
      <alignment vertical="center" wrapText="1"/>
    </xf>
    <xf numFmtId="0" fontId="5" fillId="2" borderId="1" xfId="12" applyFont="1" applyFill="1" applyBorder="1" applyAlignment="1" applyProtection="1">
      <alignment horizontal="center" vertical="center" wrapText="1"/>
    </xf>
    <xf numFmtId="0" fontId="91" fillId="2" borderId="1" xfId="0" applyFont="1" applyFill="1" applyBorder="1" applyAlignment="1" applyProtection="1">
      <alignment horizontal="right" vertical="center"/>
    </xf>
    <xf numFmtId="0" fontId="91" fillId="2" borderId="1" xfId="7" applyFont="1" applyFill="1" applyBorder="1" applyAlignment="1" applyProtection="1">
      <alignment vertical="center" wrapText="1"/>
    </xf>
    <xf numFmtId="0" fontId="91" fillId="2" borderId="3" xfId="0" applyFont="1" applyFill="1" applyBorder="1" applyAlignment="1" applyProtection="1">
      <alignment horizontal="center" vertical="center" wrapText="1"/>
    </xf>
    <xf numFmtId="49" fontId="8" fillId="2" borderId="0" xfId="0" applyNumberFormat="1" applyFont="1" applyFill="1" applyAlignment="1" applyProtection="1">
      <alignment horizontal="right" vertical="center"/>
    </xf>
    <xf numFmtId="0" fontId="7" fillId="2" borderId="1" xfId="7" applyFont="1" applyFill="1" applyBorder="1" applyAlignment="1" applyProtection="1">
      <alignment vertical="center" wrapText="1"/>
    </xf>
    <xf numFmtId="0" fontId="5" fillId="2" borderId="1" xfId="7" applyFont="1" applyFill="1" applyBorder="1" applyAlignment="1" applyProtection="1">
      <alignment horizontal="center" vertical="center" wrapText="1"/>
    </xf>
    <xf numFmtId="0" fontId="8" fillId="2" borderId="1" xfId="0" applyFont="1" applyFill="1" applyBorder="1" applyAlignment="1" applyProtection="1">
      <alignment vertical="center" wrapText="1"/>
    </xf>
    <xf numFmtId="1" fontId="5" fillId="0" borderId="1" xfId="11" applyNumberFormat="1" applyFont="1" applyFill="1" applyBorder="1" applyAlignment="1" applyProtection="1">
      <alignment horizontal="center" vertical="center" wrapText="1"/>
    </xf>
    <xf numFmtId="0" fontId="91" fillId="0" borderId="1" xfId="12" applyFont="1" applyFill="1" applyBorder="1" applyAlignment="1" applyProtection="1">
      <alignment vertical="center" wrapText="1"/>
    </xf>
    <xf numFmtId="0" fontId="0" fillId="0" borderId="0" xfId="0" applyBorder="1" applyProtection="1"/>
    <xf numFmtId="0" fontId="5" fillId="0" borderId="1" xfId="0" applyFont="1" applyFill="1" applyBorder="1" applyAlignment="1" applyProtection="1">
      <alignment horizontal="right" vertical="center" wrapText="1"/>
    </xf>
    <xf numFmtId="0" fontId="0" fillId="0" borderId="1" xfId="0" applyBorder="1" applyAlignment="1" applyProtection="1">
      <alignment horizontal="right"/>
    </xf>
    <xf numFmtId="49" fontId="5" fillId="2" borderId="1" xfId="11" applyNumberFormat="1" applyFont="1" applyFill="1" applyBorder="1" applyAlignment="1" applyProtection="1">
      <alignment horizontal="center" vertical="center" wrapText="1"/>
    </xf>
    <xf numFmtId="0" fontId="5" fillId="2" borderId="1" xfId="12" applyFont="1" applyFill="1" applyBorder="1" applyAlignment="1" applyProtection="1">
      <alignment vertical="center" wrapText="1"/>
    </xf>
    <xf numFmtId="4" fontId="5" fillId="2" borderId="1" xfId="0" applyNumberFormat="1" applyFont="1" applyFill="1" applyBorder="1" applyAlignment="1" applyProtection="1">
      <alignment horizontal="right" vertical="center" wrapText="1"/>
    </xf>
    <xf numFmtId="4" fontId="5" fillId="0" borderId="1" xfId="0" applyNumberFormat="1" applyFont="1" applyFill="1" applyBorder="1" applyAlignment="1" applyProtection="1">
      <alignment horizontal="right" vertical="center" wrapText="1"/>
    </xf>
    <xf numFmtId="49" fontId="5" fillId="2" borderId="1" xfId="11" applyNumberFormat="1" applyFont="1" applyFill="1" applyBorder="1" applyAlignment="1" applyProtection="1">
      <alignment horizontal="right" vertical="center" wrapText="1"/>
    </xf>
    <xf numFmtId="1" fontId="94" fillId="4" borderId="1" xfId="11" applyNumberFormat="1" applyFont="1" applyFill="1" applyBorder="1" applyAlignment="1" applyProtection="1">
      <alignment horizontal="center" vertical="center" wrapText="1"/>
    </xf>
    <xf numFmtId="0" fontId="0" fillId="0" borderId="1" xfId="0" applyFill="1" applyBorder="1" applyAlignment="1" applyProtection="1">
      <alignment horizontal="right"/>
    </xf>
    <xf numFmtId="49" fontId="5" fillId="2" borderId="1" xfId="0" applyNumberFormat="1" applyFont="1" applyFill="1" applyBorder="1" applyAlignment="1" applyProtection="1">
      <alignment horizontal="right" vertical="center" wrapText="1"/>
    </xf>
    <xf numFmtId="4" fontId="5" fillId="2" borderId="1" xfId="0" applyNumberFormat="1" applyFont="1" applyFill="1" applyBorder="1" applyAlignment="1" applyProtection="1">
      <alignment vertical="center" wrapText="1"/>
    </xf>
    <xf numFmtId="0" fontId="7" fillId="0" borderId="1" xfId="0" applyFont="1" applyFill="1" applyBorder="1" applyAlignment="1" applyProtection="1">
      <alignment vertical="center" wrapText="1"/>
    </xf>
    <xf numFmtId="0" fontId="5" fillId="0" borderId="1" xfId="0" applyFont="1" applyFill="1" applyBorder="1" applyProtection="1"/>
    <xf numFmtId="4" fontId="5" fillId="0" borderId="1" xfId="0" applyNumberFormat="1" applyFont="1" applyFill="1" applyBorder="1" applyAlignment="1" applyProtection="1">
      <alignment vertical="center" wrapText="1"/>
    </xf>
    <xf numFmtId="4" fontId="5" fillId="2" borderId="3" xfId="0" applyNumberFormat="1" applyFont="1" applyFill="1" applyBorder="1" applyAlignment="1" applyProtection="1">
      <alignment horizontal="center" vertical="center" wrapText="1"/>
    </xf>
    <xf numFmtId="4" fontId="5" fillId="2" borderId="1" xfId="0" applyNumberFormat="1" applyFont="1" applyFill="1" applyBorder="1" applyAlignment="1" applyProtection="1">
      <alignment horizontal="center" vertical="center" wrapText="1"/>
    </xf>
    <xf numFmtId="0" fontId="5" fillId="0" borderId="1" xfId="12" applyFont="1" applyFill="1" applyBorder="1" applyAlignment="1" applyProtection="1">
      <alignment horizontal="center" vertical="center" wrapText="1"/>
    </xf>
    <xf numFmtId="0" fontId="7" fillId="0" borderId="1" xfId="0" applyFont="1" applyBorder="1" applyAlignment="1" applyProtection="1">
      <alignment vertical="center" wrapText="1"/>
    </xf>
    <xf numFmtId="4" fontId="5" fillId="0" borderId="1" xfId="0" applyNumberFormat="1" applyFont="1" applyBorder="1" applyAlignment="1" applyProtection="1">
      <alignment horizontal="right" vertical="center" wrapText="1"/>
    </xf>
    <xf numFmtId="4" fontId="91" fillId="2" borderId="7" xfId="6" applyNumberFormat="1" applyFont="1" applyFill="1" applyAlignment="1" applyProtection="1">
      <alignment horizontal="right" vertical="center" wrapText="1"/>
    </xf>
    <xf numFmtId="4" fontId="91" fillId="2" borderId="1" xfId="1" applyNumberFormat="1" applyFont="1" applyFill="1" applyBorder="1" applyAlignment="1" applyProtection="1">
      <alignment horizontal="right" vertical="center"/>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right"/>
    </xf>
    <xf numFmtId="4" fontId="8" fillId="0" borderId="0" xfId="0" applyNumberFormat="1" applyFont="1" applyAlignment="1" applyProtection="1">
      <alignment vertical="center"/>
    </xf>
    <xf numFmtId="0" fontId="5" fillId="2" borderId="1" xfId="0" applyFont="1" applyFill="1" applyBorder="1" applyAlignment="1" applyProtection="1">
      <alignment horizontal="right" vertical="center" wrapText="1"/>
    </xf>
    <xf numFmtId="0" fontId="5" fillId="0" borderId="1" xfId="0" applyFont="1" applyFill="1" applyBorder="1" applyAlignment="1" applyProtection="1">
      <alignment horizontal="center" vertical="center" wrapText="1"/>
    </xf>
    <xf numFmtId="4" fontId="5" fillId="2" borderId="1" xfId="12" applyNumberFormat="1" applyFont="1" applyFill="1" applyBorder="1" applyAlignment="1" applyProtection="1">
      <alignment vertical="center" wrapText="1"/>
    </xf>
    <xf numFmtId="2" fontId="5" fillId="2" borderId="1" xfId="12" applyNumberFormat="1" applyFont="1" applyFill="1" applyBorder="1" applyAlignment="1" applyProtection="1">
      <alignment vertical="center" wrapText="1"/>
    </xf>
    <xf numFmtId="0" fontId="7" fillId="3" borderId="1"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8" fillId="2" borderId="1" xfId="12" applyFont="1" applyFill="1" applyBorder="1" applyAlignment="1" applyProtection="1">
      <alignment horizontal="right" vertical="center" wrapText="1"/>
    </xf>
    <xf numFmtId="0" fontId="91" fillId="3" borderId="1" xfId="7" applyFont="1" applyFill="1" applyBorder="1" applyAlignment="1" applyProtection="1">
      <alignment vertical="center" wrapText="1"/>
    </xf>
    <xf numFmtId="14" fontId="8" fillId="2" borderId="1" xfId="12" applyNumberFormat="1" applyFont="1" applyFill="1" applyBorder="1" applyAlignment="1" applyProtection="1">
      <alignment horizontal="right" vertical="center" wrapText="1"/>
    </xf>
    <xf numFmtId="1" fontId="94" fillId="5" borderId="1" xfId="11" applyNumberFormat="1" applyFont="1" applyFill="1" applyBorder="1" applyAlignment="1" applyProtection="1">
      <alignment horizontal="center" vertical="center" wrapText="1"/>
    </xf>
    <xf numFmtId="0" fontId="7" fillId="3" borderId="1" xfId="7" applyFont="1" applyFill="1" applyBorder="1" applyAlignment="1" applyProtection="1">
      <alignment vertical="center" wrapText="1"/>
    </xf>
    <xf numFmtId="0" fontId="7" fillId="3" borderId="1" xfId="0" applyFont="1" applyFill="1" applyBorder="1" applyAlignment="1" applyProtection="1">
      <alignment horizontal="center" vertical="center" wrapText="1"/>
    </xf>
    <xf numFmtId="4" fontId="5" fillId="3" borderId="1" xfId="0" applyNumberFormat="1" applyFont="1" applyFill="1" applyBorder="1" applyAlignment="1" applyProtection="1">
      <alignment vertical="center" wrapText="1"/>
    </xf>
    <xf numFmtId="0" fontId="5" fillId="0" borderId="1" xfId="7" applyFont="1" applyBorder="1" applyAlignment="1" applyProtection="1">
      <alignment vertical="center" wrapText="1"/>
    </xf>
    <xf numFmtId="1" fontId="94" fillId="5" borderId="1" xfId="12" applyNumberFormat="1" applyFont="1" applyFill="1" applyBorder="1" applyAlignment="1" applyProtection="1">
      <alignment horizontal="center" vertical="center" wrapText="1"/>
    </xf>
    <xf numFmtId="1" fontId="8" fillId="3" borderId="1" xfId="12" applyNumberFormat="1" applyFont="1" applyFill="1" applyBorder="1" applyAlignment="1" applyProtection="1">
      <alignment horizontal="center" vertical="center" wrapText="1"/>
    </xf>
    <xf numFmtId="0" fontId="5" fillId="3" borderId="1" xfId="7" applyFont="1" applyFill="1" applyBorder="1" applyAlignment="1" applyProtection="1">
      <alignment vertical="center" wrapText="1"/>
    </xf>
    <xf numFmtId="0" fontId="5" fillId="3" borderId="1" xfId="7" applyFont="1" applyFill="1" applyBorder="1" applyAlignment="1" applyProtection="1">
      <alignment horizontal="center" vertical="center"/>
    </xf>
    <xf numFmtId="4" fontId="5" fillId="3" borderId="1" xfId="0" applyNumberFormat="1" applyFont="1" applyFill="1" applyBorder="1" applyAlignment="1" applyProtection="1">
      <alignment vertical="center"/>
    </xf>
    <xf numFmtId="1" fontId="8" fillId="0" borderId="1" xfId="12" applyNumberFormat="1" applyFont="1" applyBorder="1" applyAlignment="1" applyProtection="1">
      <alignment horizontal="center" vertical="center" wrapText="1"/>
    </xf>
    <xf numFmtId="4" fontId="5" fillId="0" borderId="1" xfId="0" applyNumberFormat="1" applyFont="1" applyBorder="1" applyAlignment="1" applyProtection="1">
      <alignment horizontal="right" vertical="center"/>
    </xf>
    <xf numFmtId="4" fontId="5" fillId="2" borderId="1" xfId="0" applyNumberFormat="1" applyFont="1" applyFill="1" applyBorder="1" applyAlignment="1" applyProtection="1">
      <alignment horizontal="right" vertical="center"/>
    </xf>
    <xf numFmtId="2" fontId="8" fillId="2" borderId="1" xfId="12" applyNumberFormat="1" applyFont="1" applyFill="1" applyBorder="1" applyAlignment="1" applyProtection="1">
      <alignment horizontal="right" vertical="center" wrapText="1"/>
    </xf>
    <xf numFmtId="1" fontId="8" fillId="2" borderId="1" xfId="12" applyNumberFormat="1" applyFont="1" applyFill="1" applyBorder="1" applyAlignment="1" applyProtection="1">
      <alignment horizontal="right" vertical="center" wrapText="1"/>
    </xf>
    <xf numFmtId="0" fontId="8" fillId="2" borderId="0" xfId="0" applyFont="1" applyFill="1" applyAlignment="1" applyProtection="1">
      <alignment vertical="center" wrapText="1"/>
    </xf>
    <xf numFmtId="1" fontId="93" fillId="5" borderId="1" xfId="12" applyNumberFormat="1" applyFont="1" applyFill="1" applyBorder="1" applyAlignment="1" applyProtection="1">
      <alignment horizontal="center" vertical="center" wrapText="1"/>
    </xf>
    <xf numFmtId="4" fontId="5" fillId="3" borderId="1" xfId="0" applyNumberFormat="1" applyFont="1" applyFill="1" applyBorder="1" applyAlignment="1" applyProtection="1">
      <alignment horizontal="right" vertical="center"/>
    </xf>
    <xf numFmtId="0" fontId="91" fillId="3" borderId="1" xfId="0" applyFont="1" applyFill="1" applyBorder="1" applyAlignment="1" applyProtection="1">
      <alignment vertical="center" wrapText="1"/>
    </xf>
    <xf numFmtId="0" fontId="91" fillId="3" borderId="1" xfId="0" applyFont="1" applyFill="1" applyBorder="1" applyAlignment="1" applyProtection="1">
      <alignment horizontal="center" vertical="center" wrapText="1"/>
    </xf>
    <xf numFmtId="0" fontId="5" fillId="0" borderId="1" xfId="7" applyFont="1" applyBorder="1" applyAlignment="1" applyProtection="1">
      <alignment horizontal="center" vertical="center"/>
    </xf>
    <xf numFmtId="4" fontId="8" fillId="0" borderId="1" xfId="0" applyNumberFormat="1" applyFont="1" applyFill="1" applyBorder="1" applyAlignment="1" applyProtection="1">
      <alignment horizontal="right" vertical="center"/>
    </xf>
    <xf numFmtId="4" fontId="100" fillId="0" borderId="0" xfId="3230" applyNumberFormat="1" applyAlignment="1" applyProtection="1">
      <alignment horizontal="left"/>
    </xf>
    <xf numFmtId="4" fontId="5" fillId="0" borderId="0" xfId="7" applyNumberFormat="1" applyFont="1" applyAlignment="1" applyProtection="1">
      <alignment horizontal="left"/>
    </xf>
    <xf numFmtId="0" fontId="5" fillId="0" borderId="0" xfId="7" applyFont="1" applyAlignment="1" applyProtection="1">
      <alignment horizontal="left"/>
    </xf>
    <xf numFmtId="0" fontId="3" fillId="0" borderId="0" xfId="7" applyFont="1" applyProtection="1"/>
    <xf numFmtId="0" fontId="99" fillId="0" borderId="0" xfId="7" applyFont="1" applyAlignment="1" applyProtection="1">
      <alignment horizontal="left"/>
    </xf>
    <xf numFmtId="0" fontId="8" fillId="0" borderId="36" xfId="0" applyFont="1" applyBorder="1" applyAlignment="1" applyProtection="1">
      <alignment horizontal="center" vertical="center"/>
    </xf>
    <xf numFmtId="0" fontId="8" fillId="71" borderId="36" xfId="0" applyFont="1" applyFill="1" applyBorder="1" applyAlignment="1" applyProtection="1">
      <alignment horizontal="center" vertical="center"/>
    </xf>
    <xf numFmtId="0" fontId="7" fillId="3" borderId="36" xfId="0" applyFont="1" applyFill="1" applyBorder="1" applyAlignment="1" applyProtection="1">
      <alignment horizontal="center" vertical="center" wrapText="1"/>
    </xf>
    <xf numFmtId="0" fontId="7" fillId="71" borderId="36" xfId="0" applyFont="1" applyFill="1" applyBorder="1" applyAlignment="1" applyProtection="1">
      <alignment horizontal="center" vertical="center" wrapText="1"/>
    </xf>
    <xf numFmtId="0" fontId="5" fillId="0" borderId="4"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7" fillId="71" borderId="43" xfId="0" applyFont="1" applyFill="1" applyBorder="1" applyAlignment="1" applyProtection="1">
      <alignment horizontal="center" vertical="center" wrapText="1"/>
    </xf>
    <xf numFmtId="0" fontId="0" fillId="0" borderId="0" xfId="0" applyFill="1" applyProtection="1"/>
    <xf numFmtId="0" fontId="0" fillId="0" borderId="0" xfId="0" applyFill="1"/>
    <xf numFmtId="1" fontId="8" fillId="0" borderId="1" xfId="12" applyNumberFormat="1" applyFont="1" applyFill="1" applyBorder="1" applyAlignment="1" applyProtection="1">
      <alignment horizontal="center" vertical="center" wrapText="1"/>
    </xf>
    <xf numFmtId="4" fontId="5" fillId="0" borderId="1" xfId="0" applyNumberFormat="1" applyFont="1" applyFill="1" applyBorder="1" applyAlignment="1" applyProtection="1">
      <alignment vertical="center"/>
    </xf>
    <xf numFmtId="0" fontId="5" fillId="72" borderId="1" xfId="7" applyFont="1" applyFill="1" applyBorder="1" applyAlignment="1" applyProtection="1">
      <alignment vertical="center" wrapText="1"/>
      <protection locked="0"/>
    </xf>
    <xf numFmtId="0" fontId="8" fillId="0" borderId="1" xfId="0" applyFont="1" applyFill="1" applyBorder="1" applyAlignment="1" applyProtection="1">
      <alignment horizontal="center" wrapText="1"/>
    </xf>
    <xf numFmtId="0" fontId="95" fillId="0" borderId="40" xfId="814" applyFont="1" applyFill="1" applyBorder="1" applyAlignment="1" applyProtection="1">
      <alignment horizontal="center" vertical="center" wrapText="1"/>
    </xf>
    <xf numFmtId="198" fontId="95" fillId="0" borderId="40" xfId="814" applyNumberFormat="1" applyFont="1" applyFill="1" applyBorder="1" applyAlignment="1" applyProtection="1">
      <alignment horizontal="center" vertical="center" wrapText="1"/>
    </xf>
    <xf numFmtId="4" fontId="8" fillId="0" borderId="1" xfId="0" applyNumberFormat="1" applyFont="1" applyFill="1" applyBorder="1" applyAlignment="1" applyProtection="1">
      <alignment vertical="center"/>
    </xf>
    <xf numFmtId="4" fontId="8" fillId="0" borderId="1" xfId="0" applyNumberFormat="1" applyFont="1" applyBorder="1" applyAlignment="1" applyProtection="1">
      <alignment vertical="center"/>
    </xf>
    <xf numFmtId="0" fontId="0" fillId="0" borderId="0" xfId="0" applyAlignment="1" applyProtection="1">
      <alignment horizontal="right"/>
    </xf>
    <xf numFmtId="0" fontId="91" fillId="0" borderId="36" xfId="7" applyFont="1" applyBorder="1" applyAlignment="1" applyProtection="1">
      <alignment horizontal="left" vertical="top" wrapText="1"/>
    </xf>
    <xf numFmtId="0" fontId="91" fillId="71" borderId="36" xfId="0" applyFont="1" applyFill="1" applyBorder="1" applyAlignment="1" applyProtection="1">
      <alignment horizontal="left" vertical="top"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1" fontId="94" fillId="5" borderId="3" xfId="11" applyNumberFormat="1" applyFont="1" applyFill="1" applyBorder="1" applyAlignment="1" applyProtection="1">
      <alignment horizontal="center" vertical="center" wrapText="1"/>
    </xf>
    <xf numFmtId="1" fontId="94" fillId="5" borderId="5" xfId="11" applyNumberFormat="1" applyFont="1" applyFill="1" applyBorder="1" applyAlignment="1" applyProtection="1">
      <alignment horizontal="center" vertical="center" wrapText="1"/>
    </xf>
    <xf numFmtId="1" fontId="94" fillId="5" borderId="8" xfId="11" applyNumberFormat="1" applyFont="1" applyFill="1" applyBorder="1" applyAlignment="1" applyProtection="1">
      <alignment horizontal="center" vertical="center" wrapText="1"/>
    </xf>
    <xf numFmtId="1" fontId="94" fillId="5" borderId="3" xfId="12" applyNumberFormat="1" applyFont="1" applyFill="1" applyBorder="1" applyAlignment="1" applyProtection="1">
      <alignment horizontal="center" vertical="center" wrapText="1"/>
    </xf>
    <xf numFmtId="1" fontId="94" fillId="5" borderId="5" xfId="12" applyNumberFormat="1" applyFont="1" applyFill="1" applyBorder="1" applyAlignment="1" applyProtection="1">
      <alignment horizontal="center" vertical="center" wrapText="1"/>
    </xf>
    <xf numFmtId="1" fontId="94" fillId="5" borderId="8" xfId="12" applyNumberFormat="1" applyFont="1" applyFill="1" applyBorder="1" applyAlignment="1" applyProtection="1">
      <alignment horizontal="center" vertical="center" wrapText="1"/>
    </xf>
    <xf numFmtId="0" fontId="5" fillId="0" borderId="4"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4" xfId="7" applyFont="1" applyBorder="1" applyAlignment="1" applyProtection="1">
      <alignment horizontal="left" vertical="center" wrapText="1"/>
    </xf>
    <xf numFmtId="0" fontId="5" fillId="0" borderId="2" xfId="7" applyFont="1" applyBorder="1" applyAlignment="1" applyProtection="1">
      <alignment horizontal="left" vertical="center" wrapText="1"/>
    </xf>
    <xf numFmtId="0" fontId="5" fillId="2" borderId="4"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91" fillId="3" borderId="4" xfId="0" applyFont="1" applyFill="1" applyBorder="1" applyAlignment="1" applyProtection="1">
      <alignment horizontal="left" vertical="center" wrapText="1"/>
    </xf>
    <xf numFmtId="0" fontId="91" fillId="3" borderId="2" xfId="0" applyFont="1" applyFill="1" applyBorder="1" applyAlignment="1" applyProtection="1">
      <alignment horizontal="left" vertical="center" wrapText="1"/>
    </xf>
    <xf numFmtId="0" fontId="5" fillId="3" borderId="4" xfId="7" applyFont="1" applyFill="1" applyBorder="1" applyAlignment="1" applyProtection="1">
      <alignment horizontal="left" vertical="center" wrapText="1"/>
    </xf>
    <xf numFmtId="0" fontId="5" fillId="3" borderId="2" xfId="7" applyFont="1" applyFill="1" applyBorder="1" applyAlignment="1" applyProtection="1">
      <alignment horizontal="left" vertical="center" wrapText="1"/>
    </xf>
    <xf numFmtId="0" fontId="5" fillId="0" borderId="4"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8" fillId="71" borderId="44" xfId="0" applyFont="1" applyFill="1" applyBorder="1" applyAlignment="1" applyProtection="1">
      <alignment horizontal="left" wrapText="1"/>
    </xf>
    <xf numFmtId="0" fontId="8" fillId="71" borderId="45" xfId="0" applyFont="1" applyFill="1" applyBorder="1" applyAlignment="1" applyProtection="1">
      <alignment horizontal="left" wrapText="1"/>
    </xf>
    <xf numFmtId="0" fontId="5" fillId="0" borderId="36" xfId="7" applyFont="1" applyBorder="1" applyAlignment="1" applyProtection="1">
      <alignment horizontal="left" vertical="center" wrapText="1"/>
    </xf>
    <xf numFmtId="0" fontId="98" fillId="71" borderId="36" xfId="7" applyFont="1" applyFill="1" applyBorder="1" applyAlignment="1" applyProtection="1">
      <alignment horizontal="left" vertical="top" wrapText="1"/>
    </xf>
    <xf numFmtId="0" fontId="91" fillId="0" borderId="36" xfId="0" applyFont="1" applyFill="1" applyBorder="1" applyAlignment="1" applyProtection="1">
      <alignment horizontal="left" vertical="top" wrapText="1"/>
    </xf>
    <xf numFmtId="0" fontId="91" fillId="3" borderId="37" xfId="0" applyFont="1" applyFill="1" applyBorder="1" applyAlignment="1" applyProtection="1">
      <alignment horizontal="left" vertical="center" wrapText="1"/>
    </xf>
    <xf numFmtId="0" fontId="91" fillId="3" borderId="38" xfId="0" applyFont="1" applyFill="1" applyBorder="1" applyAlignment="1" applyProtection="1">
      <alignment horizontal="left" vertical="center" wrapText="1"/>
    </xf>
    <xf numFmtId="0" fontId="91" fillId="3" borderId="39" xfId="0" applyFont="1" applyFill="1" applyBorder="1" applyAlignment="1" applyProtection="1">
      <alignment horizontal="left" vertical="center" wrapText="1"/>
    </xf>
    <xf numFmtId="0" fontId="91" fillId="71" borderId="36" xfId="7" applyFont="1" applyFill="1" applyBorder="1" applyAlignment="1" applyProtection="1">
      <alignment horizontal="left" vertical="top" wrapText="1"/>
    </xf>
    <xf numFmtId="0" fontId="91" fillId="0" borderId="37" xfId="0" applyFont="1" applyFill="1" applyBorder="1" applyAlignment="1" applyProtection="1">
      <alignment horizontal="left" vertical="center" wrapText="1"/>
    </xf>
    <xf numFmtId="0" fontId="91" fillId="0" borderId="38" xfId="0" applyFont="1" applyFill="1" applyBorder="1" applyAlignment="1" applyProtection="1">
      <alignment horizontal="left" vertical="center" wrapText="1"/>
    </xf>
    <xf numFmtId="0" fontId="91" fillId="0" borderId="39" xfId="0" applyFont="1" applyFill="1" applyBorder="1" applyAlignment="1" applyProtection="1">
      <alignment horizontal="left" vertical="center" wrapText="1"/>
    </xf>
    <xf numFmtId="0" fontId="91" fillId="71" borderId="36" xfId="7" applyFont="1" applyFill="1" applyBorder="1" applyAlignment="1" applyProtection="1">
      <alignment horizontal="left" vertical="center" wrapText="1"/>
    </xf>
    <xf numFmtId="1" fontId="94" fillId="4" borderId="3" xfId="11" applyNumberFormat="1" applyFont="1" applyFill="1" applyBorder="1" applyAlignment="1" applyProtection="1">
      <alignment horizontal="center" vertical="center" wrapText="1"/>
    </xf>
    <xf numFmtId="1" fontId="94" fillId="4" borderId="5" xfId="11" applyNumberFormat="1" applyFont="1" applyFill="1" applyBorder="1" applyAlignment="1" applyProtection="1">
      <alignment horizontal="center" vertical="center" wrapText="1"/>
    </xf>
    <xf numFmtId="1" fontId="94" fillId="4" borderId="8" xfId="11" applyNumberFormat="1" applyFont="1" applyFill="1" applyBorder="1" applyAlignment="1" applyProtection="1">
      <alignment horizontal="center" vertical="center" wrapText="1"/>
    </xf>
    <xf numFmtId="0" fontId="101" fillId="0" borderId="40" xfId="0" applyFont="1" applyBorder="1" applyAlignment="1" applyProtection="1">
      <alignment horizontal="right" vertical="center"/>
    </xf>
    <xf numFmtId="0" fontId="91" fillId="0" borderId="4" xfId="12" applyFont="1" applyFill="1" applyBorder="1" applyAlignment="1" applyProtection="1">
      <alignment horizontal="left" vertical="center" wrapText="1"/>
    </xf>
    <xf numFmtId="0" fontId="91" fillId="0" borderId="2" xfId="12" applyFont="1" applyFill="1" applyBorder="1" applyAlignment="1" applyProtection="1">
      <alignment horizontal="left" vertical="center" wrapText="1"/>
    </xf>
    <xf numFmtId="0" fontId="0" fillId="2" borderId="4" xfId="0" applyFill="1" applyBorder="1" applyAlignment="1" applyProtection="1">
      <alignment horizontal="left"/>
    </xf>
    <xf numFmtId="0" fontId="0" fillId="2" borderId="2" xfId="0" applyFill="1" applyBorder="1" applyAlignment="1" applyProtection="1">
      <alignment horizontal="left"/>
    </xf>
    <xf numFmtId="0" fontId="5" fillId="0" borderId="4" xfId="12" applyFont="1" applyFill="1" applyBorder="1" applyAlignment="1" applyProtection="1">
      <alignment horizontal="left" vertical="center" wrapText="1"/>
    </xf>
    <xf numFmtId="0" fontId="5" fillId="0" borderId="2" xfId="12" applyFont="1" applyFill="1" applyBorder="1" applyAlignment="1" applyProtection="1">
      <alignment horizontal="left" vertical="center" wrapText="1"/>
    </xf>
    <xf numFmtId="0" fontId="91" fillId="2" borderId="31" xfId="0" applyFont="1" applyFill="1" applyBorder="1" applyAlignment="1" applyProtection="1">
      <alignment horizontal="left" vertical="center" wrapText="1"/>
    </xf>
    <xf numFmtId="0" fontId="91" fillId="2" borderId="41" xfId="0" applyFont="1" applyFill="1" applyBorder="1" applyAlignment="1" applyProtection="1">
      <alignment horizontal="left" vertical="center" wrapText="1"/>
    </xf>
    <xf numFmtId="0" fontId="92" fillId="2" borderId="4" xfId="0" applyFont="1" applyFill="1" applyBorder="1" applyAlignment="1" applyProtection="1">
      <alignment horizontal="center" vertical="center" wrapText="1"/>
    </xf>
    <xf numFmtId="0" fontId="92" fillId="2" borderId="2" xfId="0" applyFont="1" applyFill="1" applyBorder="1" applyAlignment="1" applyProtection="1">
      <alignment horizontal="center" vertical="center" wrapText="1"/>
    </xf>
    <xf numFmtId="0" fontId="8" fillId="0" borderId="1" xfId="0" applyFont="1" applyBorder="1" applyAlignment="1" applyProtection="1">
      <alignment horizontal="center" vertical="center"/>
    </xf>
    <xf numFmtId="0" fontId="8" fillId="0" borderId="1" xfId="0" applyFont="1" applyBorder="1" applyAlignment="1" applyProtection="1">
      <alignment horizontal="center" vertical="center" wrapText="1"/>
    </xf>
    <xf numFmtId="4" fontId="8" fillId="0" borderId="31" xfId="0" applyNumberFormat="1" applyFont="1" applyFill="1" applyBorder="1" applyAlignment="1" applyProtection="1">
      <alignment horizontal="center" vertical="center" wrapText="1"/>
    </xf>
    <xf numFmtId="4" fontId="8" fillId="0" borderId="32" xfId="0" applyNumberFormat="1" applyFont="1" applyFill="1" applyBorder="1" applyAlignment="1" applyProtection="1">
      <alignment horizontal="center" vertical="center" wrapText="1"/>
    </xf>
    <xf numFmtId="4" fontId="8" fillId="0" borderId="35" xfId="0" applyNumberFormat="1" applyFont="1" applyFill="1" applyBorder="1" applyAlignment="1" applyProtection="1">
      <alignment horizontal="center" vertical="center" wrapText="1"/>
    </xf>
    <xf numFmtId="4" fontId="90" fillId="0" borderId="34" xfId="3229" applyNumberFormat="1" applyFont="1" applyFill="1" applyAlignment="1" applyProtection="1">
      <alignment horizontal="center" vertical="center"/>
    </xf>
    <xf numFmtId="0" fontId="5" fillId="0" borderId="1" xfId="11" applyFont="1" applyFill="1" applyBorder="1" applyAlignment="1" applyProtection="1">
      <alignment horizontal="center" vertical="center" wrapText="1"/>
    </xf>
    <xf numFmtId="0" fontId="91" fillId="2" borderId="4" xfId="0" applyFont="1" applyFill="1" applyBorder="1" applyAlignment="1" applyProtection="1">
      <alignment horizontal="left" vertical="center" wrapText="1"/>
    </xf>
    <xf numFmtId="0" fontId="91" fillId="2" borderId="2" xfId="0" applyFont="1" applyFill="1" applyBorder="1" applyAlignment="1" applyProtection="1">
      <alignment horizontal="left" vertical="center" wrapText="1"/>
    </xf>
    <xf numFmtId="0" fontId="99" fillId="0" borderId="0" xfId="7" applyFont="1" applyAlignment="1" applyProtection="1">
      <alignment horizontal="left"/>
    </xf>
    <xf numFmtId="0" fontId="8" fillId="2" borderId="4" xfId="0" applyFont="1" applyFill="1" applyBorder="1" applyAlignment="1" applyProtection="1">
      <alignment horizontal="left" wrapText="1"/>
    </xf>
    <xf numFmtId="0" fontId="8" fillId="2" borderId="2" xfId="0" applyFont="1" applyFill="1" applyBorder="1" applyAlignment="1" applyProtection="1">
      <alignment horizontal="left" wrapText="1"/>
    </xf>
    <xf numFmtId="0" fontId="8" fillId="2" borderId="4" xfId="0" applyFont="1" applyFill="1" applyBorder="1" applyAlignment="1" applyProtection="1">
      <alignment horizontal="left" vertical="center" wrapText="1"/>
    </xf>
    <xf numFmtId="0" fontId="8" fillId="2" borderId="2" xfId="0" applyFont="1" applyFill="1" applyBorder="1" applyAlignment="1" applyProtection="1">
      <alignment horizontal="left" vertical="center" wrapText="1"/>
    </xf>
    <xf numFmtId="0" fontId="8" fillId="0" borderId="4"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8" fillId="2" borderId="4" xfId="12" applyFont="1" applyFill="1" applyBorder="1" applyAlignment="1" applyProtection="1">
      <alignment horizontal="left" wrapText="1"/>
    </xf>
    <xf numFmtId="0" fontId="8" fillId="2" borderId="2" xfId="12" applyFont="1" applyFill="1" applyBorder="1" applyAlignment="1" applyProtection="1">
      <alignment horizontal="left" wrapText="1"/>
    </xf>
    <xf numFmtId="0" fontId="8" fillId="0" borderId="1" xfId="0" applyFont="1" applyFill="1" applyBorder="1" applyAlignment="1" applyProtection="1">
      <alignment horizontal="center" wrapText="1"/>
    </xf>
    <xf numFmtId="0" fontId="93" fillId="4" borderId="33" xfId="0" applyFont="1" applyFill="1" applyBorder="1" applyAlignment="1" applyProtection="1">
      <alignment horizontal="center" vertical="center" wrapText="1"/>
    </xf>
    <xf numFmtId="0" fontId="93" fillId="4" borderId="0" xfId="0" applyFont="1" applyFill="1" applyBorder="1" applyAlignment="1" applyProtection="1">
      <alignment horizontal="center" vertical="center" wrapText="1"/>
    </xf>
    <xf numFmtId="0" fontId="0" fillId="0" borderId="0" xfId="0" applyAlignment="1"/>
    <xf numFmtId="0" fontId="0" fillId="0" borderId="6" xfId="0" applyBorder="1" applyAlignment="1"/>
    <xf numFmtId="0" fontId="17" fillId="70" borderId="33" xfId="0" applyFont="1" applyFill="1" applyBorder="1" applyAlignment="1" applyProtection="1">
      <alignment horizontal="center" vertical="center"/>
    </xf>
    <xf numFmtId="0" fontId="17" fillId="70" borderId="0" xfId="0" applyFont="1" applyFill="1" applyBorder="1" applyAlignment="1" applyProtection="1">
      <alignment horizontal="center" vertical="center"/>
    </xf>
    <xf numFmtId="0" fontId="17" fillId="4" borderId="33" xfId="0" applyFont="1" applyFill="1" applyBorder="1" applyAlignment="1" applyProtection="1">
      <alignment horizontal="center" vertical="center"/>
    </xf>
    <xf numFmtId="0" fontId="17" fillId="4" borderId="0" xfId="0" applyFont="1" applyFill="1" applyBorder="1" applyAlignment="1" applyProtection="1">
      <alignment horizontal="center" vertical="center"/>
    </xf>
    <xf numFmtId="0" fontId="93" fillId="5" borderId="33" xfId="0" applyFont="1" applyFill="1" applyBorder="1" applyAlignment="1" applyProtection="1">
      <alignment horizontal="center" vertical="center" wrapText="1"/>
    </xf>
    <xf numFmtId="0" fontId="93" fillId="5" borderId="0" xfId="0" applyFont="1" applyFill="1" applyBorder="1" applyAlignment="1" applyProtection="1">
      <alignment horizontal="center" vertical="center" wrapText="1"/>
    </xf>
    <xf numFmtId="0" fontId="8" fillId="5" borderId="33" xfId="0" applyFont="1" applyFill="1" applyBorder="1" applyAlignment="1" applyProtection="1">
      <alignment horizontal="center" vertical="center"/>
    </xf>
    <xf numFmtId="0" fontId="8" fillId="5" borderId="0" xfId="0" applyFont="1" applyFill="1" applyBorder="1" applyAlignment="1" applyProtection="1">
      <alignment horizontal="center" vertical="center"/>
    </xf>
    <xf numFmtId="0" fontId="95" fillId="67" borderId="46" xfId="814" applyFont="1" applyBorder="1" applyAlignment="1" applyProtection="1">
      <alignment horizontal="center" vertical="center" wrapText="1"/>
    </xf>
    <xf numFmtId="0" fontId="95" fillId="67" borderId="0" xfId="814" applyFont="1" applyBorder="1" applyAlignment="1" applyProtection="1">
      <alignment horizontal="center" vertical="center" wrapText="1"/>
    </xf>
    <xf numFmtId="0" fontId="95" fillId="0" borderId="42" xfId="814" applyFont="1" applyFill="1" applyBorder="1" applyAlignment="1" applyProtection="1">
      <alignment horizontal="right" vertical="center" wrapText="1"/>
    </xf>
    <xf numFmtId="0" fontId="0" fillId="0" borderId="42" xfId="0" applyBorder="1" applyAlignment="1">
      <alignment horizontal="right" vertical="center" wrapText="1"/>
    </xf>
    <xf numFmtId="0" fontId="91" fillId="2" borderId="4" xfId="0" applyFont="1" applyFill="1" applyBorder="1" applyAlignment="1" applyProtection="1">
      <alignment horizontal="left" vertical="center"/>
    </xf>
    <xf numFmtId="0" fontId="91" fillId="2" borderId="2" xfId="0" applyFont="1" applyFill="1" applyBorder="1" applyAlignment="1" applyProtection="1">
      <alignment horizontal="left" vertic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CCFFCC"/>
      <color rgb="FF0066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5" tint="-0.249977111117893"/>
  </sheetPr>
  <dimension ref="A1:N128"/>
  <sheetViews>
    <sheetView tabSelected="1" zoomScale="90" zoomScaleNormal="90" workbookViewId="0">
      <pane ySplit="4" topLeftCell="A119" activePane="bottomLeft" state="frozen"/>
      <selection pane="bottomLeft" activeCell="E88" sqref="E88:F88"/>
    </sheetView>
  </sheetViews>
  <sheetFormatPr defaultRowHeight="15"/>
  <cols>
    <col min="1" max="1" width="7" customWidth="1"/>
    <col min="2" max="2" width="8.5703125" customWidth="1"/>
    <col min="3" max="3" width="37.5703125" customWidth="1"/>
    <col min="4" max="4" width="12.42578125" customWidth="1"/>
    <col min="5" max="5" width="46.42578125" customWidth="1"/>
    <col min="6" max="6" width="13.42578125" style="1" customWidth="1"/>
    <col min="7" max="7" width="13.42578125" customWidth="1"/>
    <col min="8" max="8" width="13.140625" customWidth="1"/>
    <col min="9" max="9" width="13.7109375" hidden="1" customWidth="1"/>
    <col min="10" max="10" width="17.85546875" style="93" customWidth="1"/>
    <col min="11" max="11" width="19.7109375" customWidth="1"/>
  </cols>
  <sheetData>
    <row r="1" spans="1:14" ht="18" customHeight="1">
      <c r="A1" s="3"/>
      <c r="B1" s="2"/>
      <c r="C1" s="2"/>
      <c r="D1" s="2"/>
      <c r="F1"/>
      <c r="I1" s="2"/>
      <c r="J1" s="92"/>
      <c r="K1" s="102" t="s">
        <v>223</v>
      </c>
      <c r="L1" s="2"/>
      <c r="M1" s="2"/>
      <c r="N1" s="2"/>
    </row>
    <row r="2" spans="1:14" ht="45" customHeight="1">
      <c r="A2" s="185" t="s">
        <v>174</v>
      </c>
      <c r="B2" s="186"/>
      <c r="C2" s="186"/>
      <c r="D2" s="186"/>
      <c r="E2" s="186"/>
      <c r="F2" s="186"/>
      <c r="G2" s="186"/>
      <c r="H2" s="186"/>
      <c r="I2" s="175"/>
      <c r="J2" s="175"/>
      <c r="K2" s="175"/>
      <c r="L2" s="2"/>
      <c r="M2" s="2"/>
      <c r="N2" s="2"/>
    </row>
    <row r="3" spans="1:14" s="1" customFormat="1" ht="21" customHeight="1">
      <c r="A3" s="98"/>
      <c r="B3" s="98"/>
      <c r="C3" s="98"/>
      <c r="D3" s="98"/>
      <c r="E3" s="98"/>
      <c r="F3" s="98"/>
      <c r="G3" s="98"/>
      <c r="H3" s="98"/>
      <c r="I3" s="2"/>
      <c r="J3" s="92"/>
      <c r="K3" s="2"/>
      <c r="L3" s="2"/>
      <c r="M3" s="2"/>
      <c r="N3" s="2"/>
    </row>
    <row r="4" spans="1:14" s="1" customFormat="1" ht="21" customHeight="1">
      <c r="A4" s="187" t="s">
        <v>222</v>
      </c>
      <c r="B4" s="188"/>
      <c r="C4" s="188"/>
      <c r="D4" s="188"/>
      <c r="E4" s="188"/>
      <c r="F4" s="99">
        <v>0</v>
      </c>
      <c r="G4" s="98"/>
      <c r="H4" s="98"/>
      <c r="I4" s="2"/>
      <c r="J4" s="92"/>
      <c r="K4" s="2"/>
      <c r="L4" s="2"/>
      <c r="M4" s="2"/>
      <c r="N4" s="2"/>
    </row>
    <row r="5" spans="1:14">
      <c r="A5" s="143"/>
      <c r="B5" s="143"/>
      <c r="C5" s="143"/>
      <c r="D5" s="143"/>
      <c r="E5" s="143"/>
      <c r="F5" s="143"/>
      <c r="G5" s="143"/>
      <c r="H5" s="143"/>
      <c r="I5" s="2"/>
      <c r="J5" s="92"/>
      <c r="K5" s="2"/>
      <c r="L5" s="2"/>
      <c r="M5" s="2"/>
      <c r="N5" s="2"/>
    </row>
    <row r="6" spans="1:14" ht="57.75" customHeight="1">
      <c r="A6" s="160" t="s">
        <v>186</v>
      </c>
      <c r="B6" s="160" t="s">
        <v>187</v>
      </c>
      <c r="C6" s="154" t="s">
        <v>0</v>
      </c>
      <c r="D6" s="155" t="s">
        <v>1</v>
      </c>
      <c r="E6" s="154" t="s">
        <v>2</v>
      </c>
      <c r="F6" s="156" t="s">
        <v>3</v>
      </c>
      <c r="G6" s="157"/>
      <c r="H6" s="158"/>
      <c r="I6" s="2"/>
      <c r="J6" s="172" t="s">
        <v>221</v>
      </c>
      <c r="K6" s="172"/>
      <c r="L6" s="2"/>
      <c r="M6" s="2"/>
      <c r="N6" s="2"/>
    </row>
    <row r="7" spans="1:14" ht="25.5">
      <c r="A7" s="160"/>
      <c r="B7" s="160"/>
      <c r="C7" s="154"/>
      <c r="D7" s="155"/>
      <c r="E7" s="154"/>
      <c r="F7" s="159" t="s">
        <v>50</v>
      </c>
      <c r="G7" s="159"/>
      <c r="H7" s="4" t="s">
        <v>49</v>
      </c>
      <c r="I7" s="2"/>
      <c r="J7" s="97" t="s">
        <v>50</v>
      </c>
      <c r="K7" s="4" t="s">
        <v>49</v>
      </c>
      <c r="L7" s="2"/>
      <c r="M7" s="2"/>
      <c r="N7" s="2"/>
    </row>
    <row r="8" spans="1:14">
      <c r="A8" s="177"/>
      <c r="B8" s="178"/>
      <c r="C8" s="178"/>
      <c r="D8" s="178"/>
      <c r="E8" s="178"/>
      <c r="F8" s="178"/>
      <c r="G8" s="178"/>
      <c r="H8" s="178"/>
      <c r="I8" s="175"/>
      <c r="J8" s="175"/>
      <c r="K8" s="176"/>
      <c r="L8" s="2"/>
      <c r="M8" s="2"/>
      <c r="N8" s="2"/>
    </row>
    <row r="9" spans="1:14" ht="27.75" customHeight="1">
      <c r="A9" s="173" t="s">
        <v>46</v>
      </c>
      <c r="B9" s="174"/>
      <c r="C9" s="174"/>
      <c r="D9" s="174"/>
      <c r="E9" s="174"/>
      <c r="F9" s="174"/>
      <c r="G9" s="174"/>
      <c r="H9" s="174"/>
      <c r="I9" s="175"/>
      <c r="J9" s="175"/>
      <c r="K9" s="176"/>
      <c r="L9" s="2"/>
      <c r="M9" s="2"/>
      <c r="N9" s="2"/>
    </row>
    <row r="10" spans="1:14" s="1" customFormat="1" ht="20.25" customHeight="1">
      <c r="A10" s="173"/>
      <c r="B10" s="174"/>
      <c r="C10" s="174"/>
      <c r="D10" s="174"/>
      <c r="E10" s="174"/>
      <c r="F10" s="174"/>
      <c r="G10" s="174"/>
      <c r="H10" s="174"/>
      <c r="I10" s="175"/>
      <c r="J10" s="175"/>
      <c r="K10" s="176"/>
      <c r="L10" s="2"/>
      <c r="M10" s="2"/>
      <c r="N10" s="2"/>
    </row>
    <row r="11" spans="1:14" ht="174.75" customHeight="1">
      <c r="A11" s="140">
        <v>22</v>
      </c>
      <c r="B11" s="22">
        <v>22</v>
      </c>
      <c r="C11" s="23" t="s">
        <v>153</v>
      </c>
      <c r="D11" s="24"/>
      <c r="E11" s="144" t="s">
        <v>176</v>
      </c>
      <c r="F11" s="145"/>
      <c r="G11" s="25"/>
      <c r="H11" s="26"/>
      <c r="I11" s="2"/>
      <c r="J11" s="100"/>
      <c r="K11" s="101"/>
      <c r="L11" s="2"/>
      <c r="M11" s="2"/>
      <c r="N11" s="2"/>
    </row>
    <row r="12" spans="1:14" ht="25.5">
      <c r="A12" s="141"/>
      <c r="B12" s="27" t="s">
        <v>19</v>
      </c>
      <c r="C12" s="28" t="s">
        <v>122</v>
      </c>
      <c r="D12" s="14" t="s">
        <v>8</v>
      </c>
      <c r="E12" s="146"/>
      <c r="F12" s="147"/>
      <c r="G12" s="29">
        <v>216692.27295000001</v>
      </c>
      <c r="H12" s="29">
        <v>23836.150024500002</v>
      </c>
      <c r="I12" s="2"/>
      <c r="J12" s="100">
        <f>G12*F4</f>
        <v>0</v>
      </c>
      <c r="K12" s="101">
        <f>H12*F4</f>
        <v>0</v>
      </c>
      <c r="L12" s="2"/>
      <c r="M12" s="2"/>
      <c r="N12" s="2"/>
    </row>
    <row r="13" spans="1:14" ht="25.5">
      <c r="A13" s="141"/>
      <c r="B13" s="27" t="s">
        <v>64</v>
      </c>
      <c r="C13" s="28" t="s">
        <v>123</v>
      </c>
      <c r="D13" s="14" t="s">
        <v>8</v>
      </c>
      <c r="E13" s="146"/>
      <c r="F13" s="147"/>
      <c r="G13" s="29">
        <v>247253.36235000001</v>
      </c>
      <c r="H13" s="29">
        <v>27197.869858500002</v>
      </c>
      <c r="I13" s="2"/>
      <c r="J13" s="100">
        <f>G13*F4</f>
        <v>0</v>
      </c>
      <c r="K13" s="101">
        <f>H13*F4</f>
        <v>0</v>
      </c>
      <c r="L13" s="2"/>
      <c r="M13" s="2"/>
      <c r="N13" s="2"/>
    </row>
    <row r="14" spans="1:14" ht="25.5">
      <c r="A14" s="142"/>
      <c r="B14" s="27" t="s">
        <v>65</v>
      </c>
      <c r="C14" s="28" t="s">
        <v>124</v>
      </c>
      <c r="D14" s="14" t="s">
        <v>8</v>
      </c>
      <c r="E14" s="146"/>
      <c r="F14" s="147"/>
      <c r="G14" s="29">
        <v>295757.33845000004</v>
      </c>
      <c r="H14" s="29">
        <v>32533.307229500006</v>
      </c>
      <c r="I14" s="2"/>
      <c r="J14" s="100">
        <f>G14*F4</f>
        <v>0</v>
      </c>
      <c r="K14" s="101">
        <f>H14*F4</f>
        <v>0</v>
      </c>
      <c r="L14" s="2"/>
      <c r="M14" s="2"/>
      <c r="N14" s="2"/>
    </row>
    <row r="15" spans="1:14" ht="179.25" customHeight="1">
      <c r="A15" s="140">
        <v>23</v>
      </c>
      <c r="B15" s="22">
        <v>23</v>
      </c>
      <c r="C15" s="10" t="s">
        <v>159</v>
      </c>
      <c r="D15" s="24"/>
      <c r="E15" s="144" t="s">
        <v>180</v>
      </c>
      <c r="F15" s="145"/>
      <c r="G15" s="30"/>
      <c r="H15" s="30"/>
      <c r="I15" s="2"/>
      <c r="J15" s="100"/>
      <c r="K15" s="101"/>
      <c r="L15" s="2"/>
      <c r="M15" s="2"/>
      <c r="N15" s="2"/>
    </row>
    <row r="16" spans="1:14" ht="25.5">
      <c r="A16" s="141"/>
      <c r="B16" s="31" t="s">
        <v>21</v>
      </c>
      <c r="C16" s="28" t="s">
        <v>122</v>
      </c>
      <c r="D16" s="14" t="s">
        <v>8</v>
      </c>
      <c r="E16" s="146"/>
      <c r="F16" s="147"/>
      <c r="G16" s="29">
        <v>317537.88750000001</v>
      </c>
      <c r="H16" s="29">
        <v>34929.167625000002</v>
      </c>
      <c r="I16" s="2"/>
      <c r="J16" s="100">
        <f>G16*F4</f>
        <v>0</v>
      </c>
      <c r="K16" s="101">
        <f>H16*F4</f>
        <v>0</v>
      </c>
      <c r="L16" s="2"/>
      <c r="M16" s="2"/>
      <c r="N16" s="2"/>
    </row>
    <row r="17" spans="1:14" ht="25.5">
      <c r="A17" s="141"/>
      <c r="B17" s="31" t="s">
        <v>24</v>
      </c>
      <c r="C17" s="28" t="s">
        <v>123</v>
      </c>
      <c r="D17" s="14" t="s">
        <v>8</v>
      </c>
      <c r="E17" s="146"/>
      <c r="F17" s="147"/>
      <c r="G17" s="29">
        <v>358047.76750000002</v>
      </c>
      <c r="H17" s="29">
        <v>39385.254424999999</v>
      </c>
      <c r="I17" s="2"/>
      <c r="J17" s="100">
        <f>G17*F4</f>
        <v>0</v>
      </c>
      <c r="K17" s="101">
        <f>H17*F4</f>
        <v>0</v>
      </c>
      <c r="L17" s="2"/>
      <c r="M17" s="2"/>
      <c r="N17" s="2"/>
    </row>
    <row r="18" spans="1:14" ht="25.5">
      <c r="A18" s="142"/>
      <c r="B18" s="31" t="s">
        <v>66</v>
      </c>
      <c r="C18" s="28" t="s">
        <v>124</v>
      </c>
      <c r="D18" s="14" t="s">
        <v>8</v>
      </c>
      <c r="E18" s="146"/>
      <c r="F18" s="147"/>
      <c r="G18" s="29">
        <v>408697.625</v>
      </c>
      <c r="H18" s="29">
        <v>44956.738749999997</v>
      </c>
      <c r="I18" s="2"/>
      <c r="J18" s="100">
        <f>G18*F4</f>
        <v>0</v>
      </c>
      <c r="K18" s="101">
        <f>H18*F4</f>
        <v>0</v>
      </c>
      <c r="L18" s="2"/>
      <c r="M18" s="2"/>
      <c r="N18" s="2"/>
    </row>
    <row r="19" spans="1:14" ht="176.25" customHeight="1">
      <c r="A19" s="140">
        <v>24</v>
      </c>
      <c r="B19" s="22">
        <v>24</v>
      </c>
      <c r="C19" s="10" t="s">
        <v>154</v>
      </c>
      <c r="D19" s="24"/>
      <c r="E19" s="148" t="s">
        <v>181</v>
      </c>
      <c r="F19" s="149"/>
      <c r="G19" s="30"/>
      <c r="H19" s="30"/>
      <c r="I19" s="2"/>
      <c r="J19" s="100"/>
      <c r="K19" s="101"/>
      <c r="L19" s="2"/>
      <c r="M19" s="2"/>
      <c r="N19" s="2"/>
    </row>
    <row r="20" spans="1:14" ht="25.5">
      <c r="A20" s="141"/>
      <c r="B20" s="31" t="s">
        <v>67</v>
      </c>
      <c r="C20" s="28" t="s">
        <v>122</v>
      </c>
      <c r="D20" s="14" t="s">
        <v>8</v>
      </c>
      <c r="E20" s="146"/>
      <c r="F20" s="147"/>
      <c r="G20" s="29">
        <v>216744.09740000003</v>
      </c>
      <c r="H20" s="29">
        <v>23841.850714000004</v>
      </c>
      <c r="I20" s="2"/>
      <c r="J20" s="100">
        <f>G20*F4</f>
        <v>0</v>
      </c>
      <c r="K20" s="101">
        <f>H20*F4</f>
        <v>0</v>
      </c>
      <c r="L20" s="2"/>
      <c r="M20" s="2"/>
      <c r="N20" s="2"/>
    </row>
    <row r="21" spans="1:14" ht="25.5">
      <c r="A21" s="141"/>
      <c r="B21" s="31" t="s">
        <v>68</v>
      </c>
      <c r="C21" s="28" t="s">
        <v>123</v>
      </c>
      <c r="D21" s="14" t="s">
        <v>8</v>
      </c>
      <c r="E21" s="146"/>
      <c r="F21" s="147"/>
      <c r="G21" s="29">
        <v>251453.59935</v>
      </c>
      <c r="H21" s="29">
        <v>27659.895928500002</v>
      </c>
      <c r="I21" s="2"/>
      <c r="J21" s="100">
        <f>G21*F4</f>
        <v>0</v>
      </c>
      <c r="K21" s="101">
        <f>H21*F4</f>
        <v>0</v>
      </c>
      <c r="L21" s="2"/>
      <c r="M21" s="2"/>
      <c r="N21" s="2"/>
    </row>
    <row r="22" spans="1:14" ht="25.5">
      <c r="A22" s="142"/>
      <c r="B22" s="31" t="s">
        <v>69</v>
      </c>
      <c r="C22" s="28" t="s">
        <v>124</v>
      </c>
      <c r="D22" s="14" t="s">
        <v>8</v>
      </c>
      <c r="E22" s="146"/>
      <c r="F22" s="147"/>
      <c r="G22" s="29">
        <v>299040.90635</v>
      </c>
      <c r="H22" s="29">
        <v>32894.499698500003</v>
      </c>
      <c r="I22" s="2"/>
      <c r="J22" s="100">
        <f>G22*F4</f>
        <v>0</v>
      </c>
      <c r="K22" s="101">
        <f>H22*F4</f>
        <v>0</v>
      </c>
      <c r="L22" s="2"/>
      <c r="M22" s="2"/>
      <c r="N22" s="2"/>
    </row>
    <row r="23" spans="1:14" ht="180.75" customHeight="1">
      <c r="A23" s="140">
        <v>25</v>
      </c>
      <c r="B23" s="22">
        <v>25</v>
      </c>
      <c r="C23" s="10" t="s">
        <v>160</v>
      </c>
      <c r="D23" s="24"/>
      <c r="E23" s="148" t="s">
        <v>182</v>
      </c>
      <c r="F23" s="149"/>
      <c r="G23" s="30"/>
      <c r="H23" s="30"/>
      <c r="I23" s="2"/>
      <c r="J23" s="100"/>
      <c r="K23" s="101"/>
      <c r="L23" s="2"/>
      <c r="M23" s="2"/>
      <c r="N23" s="2"/>
    </row>
    <row r="24" spans="1:14" ht="25.5">
      <c r="A24" s="141"/>
      <c r="B24" s="31" t="s">
        <v>26</v>
      </c>
      <c r="C24" s="28" t="s">
        <v>122</v>
      </c>
      <c r="D24" s="14" t="s">
        <v>8</v>
      </c>
      <c r="E24" s="146"/>
      <c r="F24" s="147"/>
      <c r="G24" s="29">
        <v>489171.93632500002</v>
      </c>
      <c r="H24" s="29">
        <v>53808.912995750004</v>
      </c>
      <c r="I24" s="2"/>
      <c r="J24" s="100">
        <f>G24*F4</f>
        <v>0</v>
      </c>
      <c r="K24" s="101">
        <f>H24*F4</f>
        <v>0</v>
      </c>
      <c r="L24" s="2"/>
      <c r="M24" s="2"/>
      <c r="N24" s="2"/>
    </row>
    <row r="25" spans="1:14" ht="25.5">
      <c r="A25" s="141"/>
      <c r="B25" s="31" t="s">
        <v>27</v>
      </c>
      <c r="C25" s="28" t="s">
        <v>123</v>
      </c>
      <c r="D25" s="14" t="s">
        <v>8</v>
      </c>
      <c r="E25" s="146"/>
      <c r="F25" s="147"/>
      <c r="G25" s="29">
        <v>523881.43827499996</v>
      </c>
      <c r="H25" s="29">
        <v>57626.958210249999</v>
      </c>
      <c r="I25" s="2"/>
      <c r="J25" s="100">
        <f>G25*F4</f>
        <v>0</v>
      </c>
      <c r="K25" s="101">
        <f>H25*F4</f>
        <v>0</v>
      </c>
      <c r="L25" s="2"/>
      <c r="M25" s="2"/>
      <c r="N25" s="2"/>
    </row>
    <row r="26" spans="1:14" ht="25.5">
      <c r="A26" s="142"/>
      <c r="B26" s="31" t="s">
        <v>70</v>
      </c>
      <c r="C26" s="28" t="s">
        <v>124</v>
      </c>
      <c r="D26" s="14" t="s">
        <v>8</v>
      </c>
      <c r="E26" s="146"/>
      <c r="F26" s="147"/>
      <c r="G26" s="29">
        <v>571468.74527499999</v>
      </c>
      <c r="H26" s="29">
        <v>62861.56198025</v>
      </c>
      <c r="I26" s="2"/>
      <c r="J26" s="100">
        <f>G26*F4</f>
        <v>0</v>
      </c>
      <c r="K26" s="101">
        <f>H26*F4</f>
        <v>0</v>
      </c>
      <c r="L26" s="2"/>
      <c r="M26" s="2"/>
      <c r="N26" s="2"/>
    </row>
    <row r="27" spans="1:14" ht="129" customHeight="1">
      <c r="A27" s="140">
        <v>26</v>
      </c>
      <c r="B27" s="22">
        <v>26</v>
      </c>
      <c r="C27" s="10" t="s">
        <v>152</v>
      </c>
      <c r="D27" s="24"/>
      <c r="E27" s="144" t="s">
        <v>204</v>
      </c>
      <c r="F27" s="145"/>
      <c r="G27" s="30"/>
      <c r="H27" s="30"/>
      <c r="I27" s="2"/>
      <c r="J27" s="100"/>
      <c r="K27" s="101"/>
      <c r="L27" s="2"/>
      <c r="M27" s="2"/>
      <c r="N27" s="2"/>
    </row>
    <row r="28" spans="1:14" ht="82.5" customHeight="1">
      <c r="A28" s="141"/>
      <c r="B28" s="31" t="s">
        <v>29</v>
      </c>
      <c r="C28" s="28" t="s">
        <v>125</v>
      </c>
      <c r="D28" s="14" t="s">
        <v>9</v>
      </c>
      <c r="E28" s="189" t="s">
        <v>161</v>
      </c>
      <c r="F28" s="190"/>
      <c r="G28" s="29">
        <v>2014571.6535</v>
      </c>
      <c r="H28" s="29">
        <v>221602.88188500001</v>
      </c>
      <c r="I28" s="2"/>
      <c r="J28" s="100">
        <f>G28*F4</f>
        <v>0</v>
      </c>
      <c r="K28" s="101">
        <f>H28*F4</f>
        <v>0</v>
      </c>
      <c r="L28" s="2"/>
      <c r="M28" s="2"/>
      <c r="N28" s="2"/>
    </row>
    <row r="29" spans="1:14" ht="94.5" customHeight="1">
      <c r="A29" s="142"/>
      <c r="B29" s="31" t="s">
        <v>71</v>
      </c>
      <c r="C29" s="28" t="s">
        <v>111</v>
      </c>
      <c r="D29" s="14" t="s">
        <v>10</v>
      </c>
      <c r="E29" s="146"/>
      <c r="F29" s="147"/>
      <c r="G29" s="29">
        <v>445428.9375</v>
      </c>
      <c r="H29" s="29">
        <v>48997.183125000003</v>
      </c>
      <c r="I29" s="2"/>
      <c r="J29" s="100">
        <f>G29*F4</f>
        <v>0</v>
      </c>
      <c r="K29" s="101">
        <f>H29*F4</f>
        <v>0</v>
      </c>
      <c r="L29" s="2"/>
      <c r="M29" s="2"/>
      <c r="N29" s="2"/>
    </row>
    <row r="30" spans="1:14" ht="135" customHeight="1">
      <c r="A30" s="32">
        <v>27</v>
      </c>
      <c r="B30" s="22">
        <v>27</v>
      </c>
      <c r="C30" s="10" t="s">
        <v>194</v>
      </c>
      <c r="D30" s="5" t="s">
        <v>11</v>
      </c>
      <c r="E30" s="148" t="s">
        <v>209</v>
      </c>
      <c r="F30" s="149"/>
      <c r="G30" s="30">
        <f>G28*0.12</f>
        <v>241748.59841999999</v>
      </c>
      <c r="H30" s="30">
        <f>G30*0.11</f>
        <v>26592.345826199999</v>
      </c>
      <c r="I30" s="2"/>
      <c r="J30" s="100">
        <f>G30*F4</f>
        <v>0</v>
      </c>
      <c r="K30" s="101">
        <f>H30*F4</f>
        <v>0</v>
      </c>
      <c r="L30" s="2"/>
      <c r="M30" s="2"/>
      <c r="N30" s="2"/>
    </row>
    <row r="31" spans="1:14" ht="87.75" customHeight="1">
      <c r="A31" s="140">
        <v>28</v>
      </c>
      <c r="B31" s="22">
        <v>28</v>
      </c>
      <c r="C31" s="9" t="s">
        <v>4</v>
      </c>
      <c r="D31" s="8"/>
      <c r="E31" s="148" t="s">
        <v>205</v>
      </c>
      <c r="F31" s="149"/>
      <c r="G31" s="30"/>
      <c r="H31" s="30"/>
      <c r="I31" s="2"/>
      <c r="J31" s="100"/>
      <c r="K31" s="101"/>
      <c r="L31" s="2"/>
      <c r="M31" s="2"/>
      <c r="N31" s="2"/>
    </row>
    <row r="32" spans="1:14" ht="114.75" customHeight="1">
      <c r="A32" s="141"/>
      <c r="B32" s="34" t="s">
        <v>72</v>
      </c>
      <c r="C32" s="11" t="s">
        <v>126</v>
      </c>
      <c r="D32" s="12" t="s">
        <v>5</v>
      </c>
      <c r="E32" s="161" t="s">
        <v>188</v>
      </c>
      <c r="F32" s="162"/>
      <c r="G32" s="35">
        <v>1469287.05</v>
      </c>
      <c r="H32" s="35">
        <v>161621.57550000001</v>
      </c>
      <c r="I32" s="2"/>
      <c r="J32" s="100">
        <f>G32*F4</f>
        <v>0</v>
      </c>
      <c r="K32" s="101">
        <f>H32*F4</f>
        <v>0</v>
      </c>
      <c r="L32" s="2"/>
      <c r="M32" s="2"/>
      <c r="N32" s="2"/>
    </row>
    <row r="33" spans="1:14" ht="113.25" customHeight="1">
      <c r="A33" s="141"/>
      <c r="B33" s="34" t="s">
        <v>73</v>
      </c>
      <c r="C33" s="11" t="s">
        <v>127</v>
      </c>
      <c r="D33" s="12" t="s">
        <v>5</v>
      </c>
      <c r="E33" s="161" t="s">
        <v>190</v>
      </c>
      <c r="F33" s="162"/>
      <c r="G33" s="35">
        <v>368740.05</v>
      </c>
      <c r="H33" s="35">
        <v>40561.405500000001</v>
      </c>
      <c r="I33" s="2"/>
      <c r="J33" s="100">
        <f>G33*F4</f>
        <v>0</v>
      </c>
      <c r="K33" s="101">
        <f>H33*F4</f>
        <v>0</v>
      </c>
      <c r="L33" s="2"/>
      <c r="M33" s="2"/>
      <c r="N33" s="2"/>
    </row>
    <row r="34" spans="1:14" ht="104.25" customHeight="1">
      <c r="A34" s="142"/>
      <c r="B34" s="34" t="s">
        <v>74</v>
      </c>
      <c r="C34" s="13" t="s">
        <v>128</v>
      </c>
      <c r="D34" s="12" t="s">
        <v>12</v>
      </c>
      <c r="E34" s="161" t="s">
        <v>190</v>
      </c>
      <c r="F34" s="162"/>
      <c r="G34" s="35">
        <v>421044.07246833207</v>
      </c>
      <c r="H34" s="35">
        <v>46314.84797151653</v>
      </c>
      <c r="I34" s="2"/>
      <c r="J34" s="100">
        <f>G34*F4</f>
        <v>0</v>
      </c>
      <c r="K34" s="101">
        <f>H34*F4</f>
        <v>0</v>
      </c>
      <c r="L34" s="2"/>
      <c r="M34" s="2"/>
      <c r="N34" s="2"/>
    </row>
    <row r="35" spans="1:14" ht="144.75" customHeight="1">
      <c r="A35" s="140">
        <v>29</v>
      </c>
      <c r="B35" s="22">
        <v>29</v>
      </c>
      <c r="C35" s="36" t="s">
        <v>13</v>
      </c>
      <c r="D35" s="37"/>
      <c r="E35" s="144" t="s">
        <v>193</v>
      </c>
      <c r="F35" s="145"/>
      <c r="G35" s="30"/>
      <c r="H35" s="30"/>
      <c r="I35" s="2"/>
      <c r="J35" s="100"/>
      <c r="K35" s="101"/>
      <c r="L35" s="2"/>
      <c r="M35" s="2"/>
      <c r="N35" s="2"/>
    </row>
    <row r="36" spans="1:14" s="1" customFormat="1" ht="109.5" customHeight="1">
      <c r="A36" s="141"/>
      <c r="B36" s="34" t="s">
        <v>31</v>
      </c>
      <c r="C36" s="13" t="s">
        <v>129</v>
      </c>
      <c r="D36" s="12" t="s">
        <v>5</v>
      </c>
      <c r="E36" s="161" t="s">
        <v>189</v>
      </c>
      <c r="F36" s="162"/>
      <c r="G36" s="35">
        <v>1554381.1500000001</v>
      </c>
      <c r="H36" s="35">
        <v>170981.92650000003</v>
      </c>
      <c r="I36" s="2"/>
      <c r="J36" s="100">
        <f>G36*F4</f>
        <v>0</v>
      </c>
      <c r="K36" s="101">
        <f>H36*F4</f>
        <v>0</v>
      </c>
      <c r="L36" s="2"/>
      <c r="M36" s="2"/>
      <c r="N36" s="2"/>
    </row>
    <row r="37" spans="1:14" s="1" customFormat="1" ht="111.75" customHeight="1">
      <c r="A37" s="141"/>
      <c r="B37" s="34" t="s">
        <v>75</v>
      </c>
      <c r="C37" s="13" t="s">
        <v>130</v>
      </c>
      <c r="D37" s="12" t="s">
        <v>5</v>
      </c>
      <c r="E37" s="161" t="s">
        <v>191</v>
      </c>
      <c r="F37" s="162"/>
      <c r="G37" s="39">
        <v>453834.15</v>
      </c>
      <c r="H37" s="40">
        <v>49921.756500000003</v>
      </c>
      <c r="I37" s="2"/>
      <c r="J37" s="100">
        <f>G37*F4</f>
        <v>0</v>
      </c>
      <c r="K37" s="101">
        <f>H37*F4</f>
        <v>0</v>
      </c>
      <c r="L37" s="2"/>
      <c r="M37" s="2"/>
      <c r="N37" s="2"/>
    </row>
    <row r="38" spans="1:14" s="1" customFormat="1" ht="105" customHeight="1">
      <c r="A38" s="142"/>
      <c r="B38" s="34" t="s">
        <v>32</v>
      </c>
      <c r="C38" s="13" t="s">
        <v>131</v>
      </c>
      <c r="D38" s="12" t="s">
        <v>12</v>
      </c>
      <c r="E38" s="161" t="s">
        <v>192</v>
      </c>
      <c r="F38" s="162"/>
      <c r="G38" s="29">
        <v>445428.9375</v>
      </c>
      <c r="H38" s="29">
        <v>48997.183125000003</v>
      </c>
      <c r="I38" s="2"/>
      <c r="J38" s="100">
        <f>G38*F4</f>
        <v>0</v>
      </c>
      <c r="K38" s="101">
        <f>H38*F4</f>
        <v>0</v>
      </c>
      <c r="L38" s="2"/>
      <c r="M38" s="2"/>
      <c r="N38" s="2"/>
    </row>
    <row r="39" spans="1:14" s="1" customFormat="1" ht="115.5" customHeight="1">
      <c r="A39" s="32">
        <v>30</v>
      </c>
      <c r="B39" s="22">
        <v>30</v>
      </c>
      <c r="C39" s="10" t="s">
        <v>14</v>
      </c>
      <c r="D39" s="41" t="s">
        <v>15</v>
      </c>
      <c r="E39" s="148" t="s">
        <v>206</v>
      </c>
      <c r="F39" s="149"/>
      <c r="G39" s="30">
        <f>G36/1000</f>
        <v>1554.3811500000002</v>
      </c>
      <c r="H39" s="30">
        <f>G39*0.11</f>
        <v>170.98192650000001</v>
      </c>
      <c r="I39" s="2"/>
      <c r="J39" s="100">
        <f>G39*F4</f>
        <v>0</v>
      </c>
      <c r="K39" s="101">
        <f>H39*F4</f>
        <v>0</v>
      </c>
      <c r="L39" s="2"/>
      <c r="M39" s="2"/>
      <c r="N39" s="2"/>
    </row>
    <row r="40" spans="1:14" s="1" customFormat="1" ht="41.25" customHeight="1">
      <c r="A40" s="140">
        <v>31</v>
      </c>
      <c r="B40" s="22">
        <v>31</v>
      </c>
      <c r="C40" s="42" t="s">
        <v>62</v>
      </c>
      <c r="D40" s="41" t="s">
        <v>6</v>
      </c>
      <c r="E40" s="113" t="s">
        <v>106</v>
      </c>
      <c r="F40" s="114"/>
      <c r="G40" s="43">
        <v>49921.3</v>
      </c>
      <c r="H40" s="30">
        <v>5491.3430000000008</v>
      </c>
      <c r="I40" s="2"/>
      <c r="J40" s="100">
        <f>G40*F4</f>
        <v>0</v>
      </c>
      <c r="K40" s="101">
        <f>H40*F4</f>
        <v>0</v>
      </c>
      <c r="L40" s="2"/>
      <c r="M40" s="2"/>
      <c r="N40" s="2"/>
    </row>
    <row r="41" spans="1:14" s="1" customFormat="1" ht="51" customHeight="1">
      <c r="A41" s="142"/>
      <c r="B41" s="15" t="s">
        <v>76</v>
      </c>
      <c r="C41" s="16" t="s">
        <v>108</v>
      </c>
      <c r="D41" s="17" t="s">
        <v>107</v>
      </c>
      <c r="E41" s="150" t="s">
        <v>162</v>
      </c>
      <c r="F41" s="151"/>
      <c r="G41" s="44">
        <v>30452</v>
      </c>
      <c r="H41" s="45">
        <v>3349.72</v>
      </c>
      <c r="I41" s="2"/>
      <c r="J41" s="100">
        <f>G41*F4</f>
        <v>0</v>
      </c>
      <c r="K41" s="101">
        <f>H41*F4</f>
        <v>0</v>
      </c>
      <c r="L41" s="2"/>
      <c r="M41" s="2"/>
      <c r="N41" s="2"/>
    </row>
    <row r="42" spans="1:14" s="1" customFormat="1" ht="18.75" customHeight="1">
      <c r="A42" s="179"/>
      <c r="B42" s="180"/>
      <c r="C42" s="180"/>
      <c r="D42" s="180"/>
      <c r="E42" s="180"/>
      <c r="F42" s="180"/>
      <c r="G42" s="180"/>
      <c r="H42" s="180"/>
      <c r="I42" s="175"/>
      <c r="J42" s="175"/>
      <c r="K42" s="176"/>
      <c r="L42" s="2"/>
      <c r="M42" s="2"/>
      <c r="N42" s="2"/>
    </row>
    <row r="43" spans="1:14" s="1" customFormat="1" ht="45" customHeight="1">
      <c r="A43" s="181" t="s">
        <v>47</v>
      </c>
      <c r="B43" s="182"/>
      <c r="C43" s="182"/>
      <c r="D43" s="182"/>
      <c r="E43" s="182"/>
      <c r="F43" s="182"/>
      <c r="G43" s="182"/>
      <c r="H43" s="182"/>
      <c r="I43" s="175"/>
      <c r="J43" s="175"/>
      <c r="K43" s="176"/>
      <c r="L43" s="2"/>
      <c r="M43" s="2"/>
      <c r="N43" s="2"/>
    </row>
    <row r="44" spans="1:14" s="1" customFormat="1" ht="17.25" customHeight="1">
      <c r="A44" s="181"/>
      <c r="B44" s="182"/>
      <c r="C44" s="182"/>
      <c r="D44" s="182"/>
      <c r="E44" s="182"/>
      <c r="F44" s="182"/>
      <c r="G44" s="182"/>
      <c r="H44" s="182"/>
      <c r="I44" s="175"/>
      <c r="J44" s="175"/>
      <c r="K44" s="176"/>
      <c r="L44" s="2"/>
      <c r="M44" s="2"/>
      <c r="N44" s="2"/>
    </row>
    <row r="45" spans="1:14" s="1" customFormat="1" ht="38.25">
      <c r="A45" s="107">
        <v>32</v>
      </c>
      <c r="B45" s="22">
        <v>32</v>
      </c>
      <c r="C45" s="42" t="s">
        <v>133</v>
      </c>
      <c r="D45" s="46" t="s">
        <v>16</v>
      </c>
      <c r="E45" s="113" t="s">
        <v>106</v>
      </c>
      <c r="F45" s="114"/>
      <c r="G45" s="47"/>
      <c r="H45" s="33"/>
      <c r="I45" s="48"/>
      <c r="J45" s="100"/>
      <c r="K45" s="101"/>
      <c r="L45" s="2"/>
      <c r="M45" s="2"/>
      <c r="N45" s="2"/>
    </row>
    <row r="46" spans="1:14" s="1" customFormat="1">
      <c r="A46" s="108"/>
      <c r="B46" s="49" t="s">
        <v>77</v>
      </c>
      <c r="C46" s="13" t="s">
        <v>17</v>
      </c>
      <c r="D46" s="12"/>
      <c r="E46" s="105"/>
      <c r="F46" s="106"/>
      <c r="G46" s="29">
        <v>1854.6000000000001</v>
      </c>
      <c r="H46" s="29">
        <v>204.00600000000003</v>
      </c>
      <c r="I46" s="48"/>
      <c r="J46" s="100">
        <f>G46*F4</f>
        <v>0</v>
      </c>
      <c r="K46" s="101">
        <f>H46*F4</f>
        <v>0</v>
      </c>
      <c r="L46" s="2"/>
      <c r="M46" s="2"/>
      <c r="N46" s="2"/>
    </row>
    <row r="47" spans="1:14" s="1" customFormat="1">
      <c r="A47" s="109"/>
      <c r="B47" s="49" t="s">
        <v>78</v>
      </c>
      <c r="C47" s="13" t="s">
        <v>18</v>
      </c>
      <c r="D47" s="12"/>
      <c r="E47" s="105"/>
      <c r="F47" s="106"/>
      <c r="G47" s="29">
        <v>2270.4</v>
      </c>
      <c r="H47" s="29">
        <v>249.744</v>
      </c>
      <c r="I47" s="48"/>
      <c r="J47" s="100">
        <f>G47*F4</f>
        <v>0</v>
      </c>
      <c r="K47" s="101">
        <f>H47*F4</f>
        <v>0</v>
      </c>
      <c r="L47" s="2"/>
      <c r="M47" s="2"/>
      <c r="N47" s="2"/>
    </row>
    <row r="48" spans="1:14" s="1" customFormat="1" ht="38.25">
      <c r="A48" s="107">
        <v>33</v>
      </c>
      <c r="B48" s="22">
        <v>33</v>
      </c>
      <c r="C48" s="42" t="s">
        <v>134</v>
      </c>
      <c r="D48" s="46" t="s">
        <v>16</v>
      </c>
      <c r="E48" s="113" t="s">
        <v>106</v>
      </c>
      <c r="F48" s="114"/>
      <c r="G48" s="30"/>
      <c r="H48" s="30"/>
      <c r="I48" s="2"/>
      <c r="J48" s="100"/>
      <c r="K48" s="101"/>
      <c r="L48" s="2"/>
      <c r="M48" s="2"/>
      <c r="N48" s="2"/>
    </row>
    <row r="49" spans="1:14" s="1" customFormat="1">
      <c r="A49" s="108"/>
      <c r="B49" s="49" t="s">
        <v>79</v>
      </c>
      <c r="C49" s="13" t="s">
        <v>17</v>
      </c>
      <c r="D49" s="12"/>
      <c r="E49" s="105"/>
      <c r="F49" s="106"/>
      <c r="G49" s="29">
        <v>2555.3000000000002</v>
      </c>
      <c r="H49" s="29">
        <v>281.08300000000003</v>
      </c>
      <c r="I49" s="48"/>
      <c r="J49" s="100">
        <f>G49*F4</f>
        <v>0</v>
      </c>
      <c r="K49" s="101">
        <f>H49*F4</f>
        <v>0</v>
      </c>
      <c r="L49" s="2"/>
      <c r="M49" s="2"/>
      <c r="N49" s="2"/>
    </row>
    <row r="50" spans="1:14" s="1" customFormat="1">
      <c r="A50" s="109"/>
      <c r="B50" s="49" t="s">
        <v>80</v>
      </c>
      <c r="C50" s="13" t="s">
        <v>18</v>
      </c>
      <c r="D50" s="12"/>
      <c r="E50" s="105"/>
      <c r="F50" s="106"/>
      <c r="G50" s="29">
        <v>3089.9</v>
      </c>
      <c r="H50" s="29">
        <v>339.88900000000001</v>
      </c>
      <c r="I50" s="48"/>
      <c r="J50" s="100">
        <f>G50*F4</f>
        <v>0</v>
      </c>
      <c r="K50" s="101">
        <f>H50*F4</f>
        <v>0</v>
      </c>
      <c r="L50" s="2"/>
      <c r="M50" s="2"/>
      <c r="N50" s="2"/>
    </row>
    <row r="51" spans="1:14" s="1" customFormat="1" ht="15" customHeight="1">
      <c r="A51" s="107">
        <v>34</v>
      </c>
      <c r="B51" s="22">
        <v>34</v>
      </c>
      <c r="C51" s="36" t="s">
        <v>20</v>
      </c>
      <c r="D51" s="50"/>
      <c r="E51" s="89"/>
      <c r="F51" s="90"/>
      <c r="G51" s="30"/>
      <c r="H51" s="30"/>
      <c r="I51" s="2"/>
      <c r="J51" s="100"/>
      <c r="K51" s="101"/>
      <c r="L51" s="2"/>
      <c r="M51" s="2"/>
      <c r="N51" s="2"/>
    </row>
    <row r="52" spans="1:14" s="1" customFormat="1" ht="43.5" customHeight="1">
      <c r="A52" s="108"/>
      <c r="B52" s="31" t="s">
        <v>81</v>
      </c>
      <c r="C52" s="21" t="s">
        <v>22</v>
      </c>
      <c r="D52" s="12" t="s">
        <v>23</v>
      </c>
      <c r="E52" s="164" t="s">
        <v>170</v>
      </c>
      <c r="F52" s="165"/>
      <c r="G52" s="51">
        <v>233.13312307692308</v>
      </c>
      <c r="H52" s="35">
        <v>25.644643538461541</v>
      </c>
      <c r="I52" s="48"/>
      <c r="J52" s="100">
        <f>G52*F4</f>
        <v>0</v>
      </c>
      <c r="K52" s="101">
        <f>H52*F4</f>
        <v>0</v>
      </c>
      <c r="L52" s="2"/>
      <c r="M52" s="2"/>
      <c r="N52" s="2"/>
    </row>
    <row r="53" spans="1:14" s="1" customFormat="1" ht="42" customHeight="1">
      <c r="A53" s="108"/>
      <c r="B53" s="31" t="s">
        <v>82</v>
      </c>
      <c r="C53" s="13" t="s">
        <v>163</v>
      </c>
      <c r="D53" s="12" t="s">
        <v>23</v>
      </c>
      <c r="E53" s="105" t="s">
        <v>170</v>
      </c>
      <c r="F53" s="106"/>
      <c r="G53" s="52">
        <v>912.41085625000005</v>
      </c>
      <c r="H53" s="35">
        <v>100.36519418750001</v>
      </c>
      <c r="I53" s="48"/>
      <c r="J53" s="100">
        <f>G53*F4</f>
        <v>0</v>
      </c>
      <c r="K53" s="101">
        <f>H53*F4</f>
        <v>0</v>
      </c>
      <c r="L53" s="2"/>
      <c r="M53" s="2"/>
      <c r="N53" s="2"/>
    </row>
    <row r="54" spans="1:14" s="1" customFormat="1" ht="44.25" customHeight="1">
      <c r="A54" s="108"/>
      <c r="B54" s="31" t="s">
        <v>83</v>
      </c>
      <c r="C54" s="13" t="s">
        <v>164</v>
      </c>
      <c r="D54" s="12" t="s">
        <v>23</v>
      </c>
      <c r="E54" s="105" t="s">
        <v>170</v>
      </c>
      <c r="F54" s="106"/>
      <c r="G54" s="52">
        <v>2020.300225</v>
      </c>
      <c r="H54" s="35">
        <v>222.23302475</v>
      </c>
      <c r="I54" s="48"/>
      <c r="J54" s="100">
        <f>G54*F4</f>
        <v>0</v>
      </c>
      <c r="K54" s="101">
        <f>H54*F4</f>
        <v>0</v>
      </c>
      <c r="L54" s="2"/>
      <c r="M54" s="2"/>
      <c r="N54" s="2"/>
    </row>
    <row r="55" spans="1:14" s="1" customFormat="1" ht="54" customHeight="1">
      <c r="A55" s="108"/>
      <c r="B55" s="31" t="s">
        <v>217</v>
      </c>
      <c r="C55" s="13" t="s">
        <v>218</v>
      </c>
      <c r="D55" s="12" t="s">
        <v>23</v>
      </c>
      <c r="E55" s="105" t="s">
        <v>170</v>
      </c>
      <c r="F55" s="106"/>
      <c r="G55" s="52">
        <v>574</v>
      </c>
      <c r="H55" s="29">
        <v>0</v>
      </c>
      <c r="I55" s="48"/>
      <c r="J55" s="100">
        <f>G55*F4</f>
        <v>0</v>
      </c>
      <c r="K55" s="101">
        <f>H55*F4</f>
        <v>0</v>
      </c>
      <c r="L55" s="2"/>
      <c r="M55" s="2"/>
      <c r="N55" s="2"/>
    </row>
    <row r="56" spans="1:14" s="1" customFormat="1" ht="52.5" customHeight="1">
      <c r="A56" s="109"/>
      <c r="B56" s="31" t="s">
        <v>219</v>
      </c>
      <c r="C56" s="13" t="s">
        <v>220</v>
      </c>
      <c r="D56" s="12" t="s">
        <v>23</v>
      </c>
      <c r="E56" s="105" t="s">
        <v>170</v>
      </c>
      <c r="F56" s="106"/>
      <c r="G56" s="52">
        <v>84</v>
      </c>
      <c r="H56" s="29">
        <v>0</v>
      </c>
      <c r="I56" s="48"/>
      <c r="J56" s="100">
        <f>G56*F4</f>
        <v>0</v>
      </c>
      <c r="K56" s="101">
        <f>H56*F4</f>
        <v>0</v>
      </c>
      <c r="L56" s="2"/>
      <c r="M56" s="2"/>
      <c r="N56" s="2"/>
    </row>
    <row r="57" spans="1:14" s="1" customFormat="1" ht="40.5" customHeight="1">
      <c r="A57" s="107">
        <v>35</v>
      </c>
      <c r="B57" s="22">
        <v>35</v>
      </c>
      <c r="C57" s="53" t="s">
        <v>135</v>
      </c>
      <c r="D57" s="54" t="s">
        <v>25</v>
      </c>
      <c r="E57" s="119" t="s">
        <v>106</v>
      </c>
      <c r="F57" s="120"/>
      <c r="G57" s="30"/>
      <c r="H57" s="30"/>
      <c r="I57" s="2"/>
      <c r="J57" s="100"/>
      <c r="K57" s="101"/>
      <c r="L57" s="2"/>
      <c r="M57" s="2"/>
      <c r="N57" s="2"/>
    </row>
    <row r="58" spans="1:14" s="1" customFormat="1" ht="25.5">
      <c r="A58" s="108"/>
      <c r="B58" s="55" t="s">
        <v>84</v>
      </c>
      <c r="C58" s="13" t="s">
        <v>17</v>
      </c>
      <c r="D58" s="12" t="s">
        <v>25</v>
      </c>
      <c r="E58" s="105"/>
      <c r="F58" s="106"/>
      <c r="G58" s="29">
        <v>1307.9000000000001</v>
      </c>
      <c r="H58" s="29">
        <v>143.869</v>
      </c>
      <c r="I58" s="48"/>
      <c r="J58" s="100">
        <f>G58*F4</f>
        <v>0</v>
      </c>
      <c r="K58" s="101">
        <f>H58*F4</f>
        <v>0</v>
      </c>
      <c r="L58" s="2"/>
      <c r="M58" s="2"/>
      <c r="N58" s="2"/>
    </row>
    <row r="59" spans="1:14" s="1" customFormat="1" ht="25.5">
      <c r="A59" s="109"/>
      <c r="B59" s="55" t="s">
        <v>85</v>
      </c>
      <c r="C59" s="13" t="s">
        <v>18</v>
      </c>
      <c r="D59" s="12" t="s">
        <v>25</v>
      </c>
      <c r="E59" s="105"/>
      <c r="F59" s="106"/>
      <c r="G59" s="29">
        <v>1486.1000000000001</v>
      </c>
      <c r="H59" s="29">
        <v>163.471</v>
      </c>
      <c r="I59" s="48"/>
      <c r="J59" s="100">
        <f>G59*F4</f>
        <v>0</v>
      </c>
      <c r="K59" s="101">
        <f>H59*F4</f>
        <v>0</v>
      </c>
      <c r="L59" s="2"/>
      <c r="M59" s="2"/>
      <c r="N59" s="2"/>
    </row>
    <row r="60" spans="1:14" s="1" customFormat="1" ht="52.5" customHeight="1">
      <c r="A60" s="107">
        <v>36</v>
      </c>
      <c r="B60" s="22">
        <v>36</v>
      </c>
      <c r="C60" s="53" t="s">
        <v>63</v>
      </c>
      <c r="D60" s="54" t="s">
        <v>7</v>
      </c>
      <c r="E60" s="148" t="s">
        <v>183</v>
      </c>
      <c r="F60" s="149"/>
      <c r="G60" s="30"/>
      <c r="H60" s="30"/>
      <c r="I60" s="2"/>
      <c r="J60" s="100"/>
      <c r="K60" s="101"/>
      <c r="L60" s="2"/>
      <c r="M60" s="2"/>
      <c r="N60" s="2"/>
    </row>
    <row r="61" spans="1:14" s="1" customFormat="1" ht="15" customHeight="1">
      <c r="A61" s="108"/>
      <c r="B61" s="55" t="s">
        <v>109</v>
      </c>
      <c r="C61" s="13" t="s">
        <v>177</v>
      </c>
      <c r="D61" s="12" t="s">
        <v>7</v>
      </c>
      <c r="E61" s="105"/>
      <c r="F61" s="106"/>
      <c r="G61" s="29">
        <v>15344</v>
      </c>
      <c r="H61" s="29">
        <v>1688</v>
      </c>
      <c r="I61" s="48"/>
      <c r="J61" s="100">
        <f>G61*F4</f>
        <v>0</v>
      </c>
      <c r="K61" s="101">
        <f>H61*F4</f>
        <v>0</v>
      </c>
      <c r="L61" s="2"/>
      <c r="M61" s="2"/>
      <c r="N61" s="2"/>
    </row>
    <row r="62" spans="1:14" s="1" customFormat="1" ht="25.5">
      <c r="A62" s="109"/>
      <c r="B62" s="18" t="s">
        <v>110</v>
      </c>
      <c r="C62" s="19" t="s">
        <v>178</v>
      </c>
      <c r="D62" s="20" t="s">
        <v>7</v>
      </c>
      <c r="E62" s="166"/>
      <c r="F62" s="167"/>
      <c r="G62" s="7">
        <v>14528</v>
      </c>
      <c r="H62" s="7">
        <v>1599</v>
      </c>
      <c r="I62" s="48"/>
      <c r="J62" s="100">
        <f>G62*F4</f>
        <v>0</v>
      </c>
      <c r="K62" s="101">
        <f>H62*F4</f>
        <v>0</v>
      </c>
      <c r="L62" s="2"/>
      <c r="M62" s="2"/>
      <c r="N62" s="2"/>
    </row>
    <row r="63" spans="1:14" s="1" customFormat="1" ht="100.5" customHeight="1">
      <c r="A63" s="107">
        <v>37</v>
      </c>
      <c r="B63" s="22">
        <v>37</v>
      </c>
      <c r="C63" s="56" t="s">
        <v>132</v>
      </c>
      <c r="D63" s="54" t="s">
        <v>28</v>
      </c>
      <c r="E63" s="168" t="s">
        <v>207</v>
      </c>
      <c r="F63" s="169"/>
      <c r="G63" s="30"/>
      <c r="H63" s="30"/>
      <c r="I63" s="2"/>
      <c r="J63" s="100"/>
      <c r="K63" s="101"/>
      <c r="L63" s="2"/>
      <c r="M63" s="2"/>
      <c r="N63" s="2"/>
    </row>
    <row r="64" spans="1:14" s="1" customFormat="1" ht="21.75" customHeight="1">
      <c r="A64" s="108"/>
      <c r="B64" s="57" t="s">
        <v>86</v>
      </c>
      <c r="C64" s="13" t="s">
        <v>136</v>
      </c>
      <c r="D64" s="12" t="s">
        <v>28</v>
      </c>
      <c r="E64" s="170"/>
      <c r="F64" s="171"/>
      <c r="G64" s="29">
        <v>152.32100000000003</v>
      </c>
      <c r="H64" s="29">
        <v>16.755310000000001</v>
      </c>
      <c r="I64" s="48"/>
      <c r="J64" s="100">
        <f>G64*F4</f>
        <v>0</v>
      </c>
      <c r="K64" s="101">
        <f>H64*F4</f>
        <v>0</v>
      </c>
      <c r="L64" s="2"/>
      <c r="M64" s="2"/>
      <c r="N64" s="2"/>
    </row>
    <row r="65" spans="1:14" s="1" customFormat="1" ht="19.5" customHeight="1">
      <c r="A65" s="108"/>
      <c r="B65" s="57" t="s">
        <v>87</v>
      </c>
      <c r="C65" s="13" t="s">
        <v>137</v>
      </c>
      <c r="D65" s="12" t="s">
        <v>28</v>
      </c>
      <c r="E65" s="170"/>
      <c r="F65" s="171"/>
      <c r="G65" s="29">
        <v>222.20000000000002</v>
      </c>
      <c r="H65" s="29">
        <v>24.442000000000004</v>
      </c>
      <c r="I65" s="48"/>
      <c r="J65" s="100">
        <f>G65*F4</f>
        <v>0</v>
      </c>
      <c r="K65" s="101">
        <f>H65*F4</f>
        <v>0</v>
      </c>
      <c r="L65" s="2"/>
      <c r="M65" s="2"/>
      <c r="N65" s="2"/>
    </row>
    <row r="66" spans="1:14" s="1" customFormat="1" ht="21.75" customHeight="1">
      <c r="A66" s="109"/>
      <c r="B66" s="57" t="s">
        <v>88</v>
      </c>
      <c r="C66" s="13" t="s">
        <v>138</v>
      </c>
      <c r="D66" s="12" t="s">
        <v>28</v>
      </c>
      <c r="E66" s="105"/>
      <c r="F66" s="106"/>
      <c r="G66" s="29">
        <v>336.67900000000003</v>
      </c>
      <c r="H66" s="29">
        <v>37.034690000000005</v>
      </c>
      <c r="I66" s="48"/>
      <c r="J66" s="100">
        <f>G66*F4</f>
        <v>0</v>
      </c>
      <c r="K66" s="101">
        <f>H66*F4</f>
        <v>0</v>
      </c>
      <c r="L66" s="2"/>
      <c r="M66" s="2"/>
      <c r="N66" s="2"/>
    </row>
    <row r="67" spans="1:14" s="1" customFormat="1" ht="54.75" customHeight="1">
      <c r="A67" s="58">
        <v>38</v>
      </c>
      <c r="B67" s="22">
        <v>38</v>
      </c>
      <c r="C67" s="59" t="s">
        <v>185</v>
      </c>
      <c r="D67" s="60" t="s">
        <v>28</v>
      </c>
      <c r="E67" s="119" t="s">
        <v>171</v>
      </c>
      <c r="F67" s="120"/>
      <c r="G67" s="61">
        <v>220.00000000000003</v>
      </c>
      <c r="H67" s="38">
        <v>24.2</v>
      </c>
      <c r="I67" s="48"/>
      <c r="J67" s="100">
        <f>G67*F4</f>
        <v>0</v>
      </c>
      <c r="K67" s="101">
        <f>H67*F4</f>
        <v>0</v>
      </c>
      <c r="L67" s="2"/>
      <c r="M67" s="2"/>
      <c r="N67" s="2"/>
    </row>
    <row r="68" spans="1:14" s="1" customFormat="1" ht="81" customHeight="1">
      <c r="A68" s="58">
        <v>39</v>
      </c>
      <c r="B68" s="22">
        <v>39</v>
      </c>
      <c r="C68" s="59" t="s">
        <v>147</v>
      </c>
      <c r="D68" s="54" t="s">
        <v>30</v>
      </c>
      <c r="E68" s="119" t="s">
        <v>208</v>
      </c>
      <c r="F68" s="120"/>
      <c r="G68" s="61">
        <v>118.80000000000001</v>
      </c>
      <c r="H68" s="38">
        <v>0</v>
      </c>
      <c r="I68" s="48"/>
      <c r="J68" s="100">
        <f>G68*F4</f>
        <v>0</v>
      </c>
      <c r="K68" s="101">
        <f>H68*F4</f>
        <v>0</v>
      </c>
      <c r="L68" s="2"/>
      <c r="M68" s="2"/>
      <c r="N68" s="2"/>
    </row>
    <row r="69" spans="1:14" s="1" customFormat="1" ht="63.75" customHeight="1">
      <c r="A69" s="107">
        <v>41</v>
      </c>
      <c r="B69" s="22">
        <v>41</v>
      </c>
      <c r="C69" s="59" t="s">
        <v>165</v>
      </c>
      <c r="D69" s="54" t="s">
        <v>33</v>
      </c>
      <c r="E69" s="119" t="s">
        <v>169</v>
      </c>
      <c r="F69" s="120"/>
      <c r="G69" s="30"/>
      <c r="H69" s="30"/>
      <c r="I69" s="2"/>
      <c r="J69" s="100"/>
      <c r="K69" s="101"/>
      <c r="L69" s="2"/>
      <c r="M69" s="2"/>
      <c r="N69" s="2"/>
    </row>
    <row r="70" spans="1:14" s="1" customFormat="1" ht="18.75" customHeight="1">
      <c r="A70" s="108"/>
      <c r="B70" s="55" t="s">
        <v>89</v>
      </c>
      <c r="C70" s="19" t="s">
        <v>34</v>
      </c>
      <c r="D70" s="12" t="s">
        <v>33</v>
      </c>
      <c r="E70" s="105"/>
      <c r="F70" s="106"/>
      <c r="G70" s="29">
        <v>11000</v>
      </c>
      <c r="H70" s="29">
        <v>1210</v>
      </c>
      <c r="I70" s="48"/>
      <c r="J70" s="100">
        <f>G70*F4</f>
        <v>0</v>
      </c>
      <c r="K70" s="101">
        <f>H70*F4</f>
        <v>0</v>
      </c>
      <c r="L70" s="2"/>
      <c r="M70" s="2"/>
      <c r="N70" s="2"/>
    </row>
    <row r="71" spans="1:14" s="1" customFormat="1">
      <c r="A71" s="109"/>
      <c r="B71" s="55" t="s">
        <v>39</v>
      </c>
      <c r="C71" s="19" t="s">
        <v>35</v>
      </c>
      <c r="D71" s="12" t="s">
        <v>33</v>
      </c>
      <c r="E71" s="105"/>
      <c r="F71" s="106"/>
      <c r="G71" s="29">
        <v>13200</v>
      </c>
      <c r="H71" s="29">
        <v>1452</v>
      </c>
      <c r="I71" s="48"/>
      <c r="J71" s="100">
        <f>G71*F4</f>
        <v>0</v>
      </c>
      <c r="K71" s="101">
        <f>H71*F4</f>
        <v>0</v>
      </c>
      <c r="L71" s="2"/>
      <c r="M71" s="2"/>
      <c r="N71" s="2"/>
    </row>
    <row r="72" spans="1:14" s="1" customFormat="1" ht="69.75" customHeight="1">
      <c r="A72" s="63">
        <v>42</v>
      </c>
      <c r="B72" s="64">
        <v>42</v>
      </c>
      <c r="C72" s="65" t="s">
        <v>52</v>
      </c>
      <c r="D72" s="66" t="s">
        <v>36</v>
      </c>
      <c r="E72" s="123" t="s">
        <v>166</v>
      </c>
      <c r="F72" s="124"/>
      <c r="G72" s="67">
        <v>6050</v>
      </c>
      <c r="H72" s="38">
        <v>665.5</v>
      </c>
      <c r="I72" s="48"/>
      <c r="J72" s="100">
        <f>G72*F4</f>
        <v>0</v>
      </c>
      <c r="K72" s="101">
        <f>H72*F4</f>
        <v>0</v>
      </c>
      <c r="L72" s="2"/>
      <c r="M72" s="2"/>
      <c r="N72" s="2"/>
    </row>
    <row r="73" spans="1:14" s="1" customFormat="1" ht="93" customHeight="1">
      <c r="A73" s="58">
        <v>43</v>
      </c>
      <c r="B73" s="22">
        <v>43</v>
      </c>
      <c r="C73" s="65" t="s">
        <v>51</v>
      </c>
      <c r="D73" s="54" t="s">
        <v>33</v>
      </c>
      <c r="E73" s="119" t="s">
        <v>167</v>
      </c>
      <c r="F73" s="120"/>
      <c r="G73" s="61">
        <v>2090</v>
      </c>
      <c r="H73" s="61">
        <v>229.9</v>
      </c>
      <c r="I73" s="48"/>
      <c r="J73" s="100">
        <f>G73*F4</f>
        <v>0</v>
      </c>
      <c r="K73" s="101">
        <f>H73*F4</f>
        <v>0</v>
      </c>
      <c r="L73" s="2"/>
      <c r="M73" s="2"/>
      <c r="N73" s="2"/>
    </row>
    <row r="74" spans="1:14" s="1" customFormat="1" ht="38.25" customHeight="1">
      <c r="A74" s="63">
        <v>44</v>
      </c>
      <c r="B74" s="94">
        <v>44</v>
      </c>
      <c r="C74" s="36" t="s">
        <v>37</v>
      </c>
      <c r="D74" s="50" t="s">
        <v>33</v>
      </c>
      <c r="E74" s="125" t="s">
        <v>168</v>
      </c>
      <c r="F74" s="126"/>
      <c r="G74" s="95">
        <v>770</v>
      </c>
      <c r="H74" s="38">
        <v>84.7</v>
      </c>
      <c r="I74" s="48"/>
      <c r="J74" s="100">
        <f>G74*F4</f>
        <v>0</v>
      </c>
      <c r="K74" s="101">
        <f>H74*F4</f>
        <v>0</v>
      </c>
      <c r="L74" s="2"/>
      <c r="M74" s="2"/>
      <c r="N74" s="2"/>
    </row>
    <row r="75" spans="1:14" s="1" customFormat="1" ht="71.25" customHeight="1">
      <c r="A75" s="63">
        <v>48</v>
      </c>
      <c r="B75" s="68">
        <v>48</v>
      </c>
      <c r="C75" s="53" t="s">
        <v>143</v>
      </c>
      <c r="D75" s="54" t="s">
        <v>38</v>
      </c>
      <c r="E75" s="119" t="s">
        <v>195</v>
      </c>
      <c r="F75" s="120"/>
      <c r="G75" s="69">
        <v>61870.600000000006</v>
      </c>
      <c r="H75" s="30">
        <v>6805.7660000000005</v>
      </c>
      <c r="I75" s="48"/>
      <c r="J75" s="100">
        <f>G75*F4</f>
        <v>0</v>
      </c>
      <c r="K75" s="101">
        <f>H75*F4</f>
        <v>0</v>
      </c>
      <c r="L75" s="2"/>
      <c r="M75" s="2"/>
      <c r="N75" s="2"/>
    </row>
    <row r="76" spans="1:14" s="1" customFormat="1" ht="87.75" customHeight="1">
      <c r="A76" s="110">
        <v>49</v>
      </c>
      <c r="B76" s="68">
        <v>49</v>
      </c>
      <c r="C76" s="53" t="s">
        <v>149</v>
      </c>
      <c r="D76" s="54" t="s">
        <v>38</v>
      </c>
      <c r="E76" s="119" t="s">
        <v>196</v>
      </c>
      <c r="F76" s="120"/>
      <c r="G76" s="30"/>
      <c r="H76" s="30"/>
      <c r="I76" s="2"/>
      <c r="J76" s="100"/>
      <c r="K76" s="101"/>
      <c r="L76" s="2"/>
      <c r="M76" s="2"/>
      <c r="N76" s="2"/>
    </row>
    <row r="77" spans="1:14" s="1" customFormat="1" ht="15" customHeight="1">
      <c r="A77" s="111"/>
      <c r="B77" s="55" t="s">
        <v>90</v>
      </c>
      <c r="C77" s="13" t="s">
        <v>139</v>
      </c>
      <c r="D77" s="12" t="s">
        <v>5</v>
      </c>
      <c r="E77" s="117"/>
      <c r="F77" s="118"/>
      <c r="G77" s="70">
        <v>169197.7843</v>
      </c>
      <c r="H77" s="29">
        <v>18611.756272999999</v>
      </c>
      <c r="I77" s="48"/>
      <c r="J77" s="100">
        <f>G77*F4</f>
        <v>0</v>
      </c>
      <c r="K77" s="101">
        <f>H77*F4</f>
        <v>0</v>
      </c>
      <c r="L77" s="2"/>
      <c r="M77" s="2"/>
      <c r="N77" s="2"/>
    </row>
    <row r="78" spans="1:14" s="1" customFormat="1" ht="15" customHeight="1">
      <c r="A78" s="111"/>
      <c r="B78" s="55" t="s">
        <v>91</v>
      </c>
      <c r="C78" s="13" t="s">
        <v>140</v>
      </c>
      <c r="D78" s="12" t="s">
        <v>5</v>
      </c>
      <c r="E78" s="117"/>
      <c r="F78" s="118"/>
      <c r="G78" s="70">
        <v>187802.53430000006</v>
      </c>
      <c r="H78" s="29">
        <v>20658.278773000005</v>
      </c>
      <c r="I78" s="48"/>
      <c r="J78" s="100">
        <f>G78*F4</f>
        <v>0</v>
      </c>
      <c r="K78" s="101">
        <f>H78*F4</f>
        <v>0</v>
      </c>
      <c r="L78" s="2"/>
      <c r="M78" s="2"/>
      <c r="N78" s="2"/>
    </row>
    <row r="79" spans="1:14" s="1" customFormat="1" ht="18.75" customHeight="1">
      <c r="A79" s="111"/>
      <c r="B79" s="55" t="s">
        <v>92</v>
      </c>
      <c r="C79" s="13" t="s">
        <v>141</v>
      </c>
      <c r="D79" s="12" t="s">
        <v>5</v>
      </c>
      <c r="E79" s="117"/>
      <c r="F79" s="118"/>
      <c r="G79" s="70">
        <v>263521.08430000005</v>
      </c>
      <c r="H79" s="29">
        <v>28987.319273000005</v>
      </c>
      <c r="I79" s="48"/>
      <c r="J79" s="100">
        <f>G79*F4</f>
        <v>0</v>
      </c>
      <c r="K79" s="101">
        <f>H79*F4</f>
        <v>0</v>
      </c>
      <c r="L79" s="2"/>
      <c r="M79" s="2"/>
      <c r="N79" s="2"/>
    </row>
    <row r="80" spans="1:14" s="1" customFormat="1" ht="15" customHeight="1">
      <c r="A80" s="111"/>
      <c r="B80" s="55" t="s">
        <v>93</v>
      </c>
      <c r="C80" s="13" t="s">
        <v>142</v>
      </c>
      <c r="D80" s="12" t="s">
        <v>5</v>
      </c>
      <c r="E80" s="117"/>
      <c r="F80" s="118"/>
      <c r="G80" s="70">
        <v>429349.38</v>
      </c>
      <c r="H80" s="29">
        <v>47228.431799999998</v>
      </c>
      <c r="I80" s="48"/>
      <c r="J80" s="100">
        <f>G80*F4</f>
        <v>0</v>
      </c>
      <c r="K80" s="101">
        <f>H80*F4</f>
        <v>0</v>
      </c>
      <c r="L80" s="2"/>
      <c r="M80" s="2"/>
      <c r="N80" s="2"/>
    </row>
    <row r="81" spans="1:14" s="1" customFormat="1" ht="91.5" customHeight="1">
      <c r="A81" s="110">
        <v>50</v>
      </c>
      <c r="B81" s="68">
        <v>50</v>
      </c>
      <c r="C81" s="53" t="s">
        <v>150</v>
      </c>
      <c r="D81" s="54" t="s">
        <v>38</v>
      </c>
      <c r="E81" s="119" t="s">
        <v>197</v>
      </c>
      <c r="F81" s="120"/>
      <c r="G81" s="30"/>
      <c r="H81" s="30"/>
      <c r="I81" s="2"/>
      <c r="J81" s="100"/>
      <c r="K81" s="101"/>
      <c r="L81" s="2"/>
      <c r="M81" s="2"/>
      <c r="N81" s="2"/>
    </row>
    <row r="82" spans="1:14" s="1" customFormat="1">
      <c r="A82" s="111"/>
      <c r="B82" s="55" t="s">
        <v>94</v>
      </c>
      <c r="C82" s="13" t="s">
        <v>144</v>
      </c>
      <c r="D82" s="12" t="s">
        <v>5</v>
      </c>
      <c r="E82" s="117"/>
      <c r="F82" s="118"/>
      <c r="G82" s="70">
        <v>191766.66</v>
      </c>
      <c r="H82" s="29">
        <v>21094.332600000002</v>
      </c>
      <c r="I82" s="48"/>
      <c r="J82" s="100">
        <f>G82*F4</f>
        <v>0</v>
      </c>
      <c r="K82" s="101">
        <f>H82*F4</f>
        <v>0</v>
      </c>
      <c r="L82" s="2"/>
      <c r="M82" s="2"/>
      <c r="N82" s="2"/>
    </row>
    <row r="83" spans="1:14" s="1" customFormat="1">
      <c r="A83" s="111"/>
      <c r="B83" s="55" t="s">
        <v>95</v>
      </c>
      <c r="C83" s="13" t="s">
        <v>140</v>
      </c>
      <c r="D83" s="12" t="s">
        <v>5</v>
      </c>
      <c r="E83" s="117"/>
      <c r="F83" s="118"/>
      <c r="G83" s="70">
        <v>208142</v>
      </c>
      <c r="H83" s="29">
        <v>22895.62</v>
      </c>
      <c r="I83" s="48"/>
      <c r="J83" s="100">
        <f>G83*F4</f>
        <v>0</v>
      </c>
      <c r="K83" s="101">
        <f>H83*F4</f>
        <v>0</v>
      </c>
      <c r="L83" s="2"/>
      <c r="M83" s="2"/>
      <c r="N83" s="2"/>
    </row>
    <row r="84" spans="1:14" s="1" customFormat="1">
      <c r="A84" s="111"/>
      <c r="B84" s="55" t="s">
        <v>96</v>
      </c>
      <c r="C84" s="13" t="s">
        <v>145</v>
      </c>
      <c r="D84" s="12" t="s">
        <v>5</v>
      </c>
      <c r="E84" s="117"/>
      <c r="F84" s="118"/>
      <c r="G84" s="70">
        <v>283860.55</v>
      </c>
      <c r="H84" s="29">
        <v>31224.660499999998</v>
      </c>
      <c r="I84" s="48"/>
      <c r="J84" s="100">
        <f>G84*F4</f>
        <v>0</v>
      </c>
      <c r="K84" s="101">
        <f>H84*F4</f>
        <v>0</v>
      </c>
      <c r="L84" s="2"/>
      <c r="M84" s="2"/>
      <c r="N84" s="2"/>
    </row>
    <row r="85" spans="1:14" s="1" customFormat="1" ht="15" customHeight="1">
      <c r="A85" s="111"/>
      <c r="B85" s="55" t="s">
        <v>97</v>
      </c>
      <c r="C85" s="13" t="s">
        <v>142</v>
      </c>
      <c r="D85" s="12" t="s">
        <v>5</v>
      </c>
      <c r="E85" s="117"/>
      <c r="F85" s="118"/>
      <c r="G85" s="70">
        <v>487576.66</v>
      </c>
      <c r="H85" s="29">
        <v>53633.4326</v>
      </c>
      <c r="I85" s="48"/>
      <c r="J85" s="100">
        <f>G85*F4</f>
        <v>0</v>
      </c>
      <c r="K85" s="101">
        <f>H85*F4</f>
        <v>0</v>
      </c>
      <c r="L85" s="2"/>
      <c r="M85" s="2"/>
      <c r="N85" s="2"/>
    </row>
    <row r="86" spans="1:14" ht="90.75" customHeight="1">
      <c r="A86" s="110">
        <v>51</v>
      </c>
      <c r="B86" s="68">
        <v>51</v>
      </c>
      <c r="C86" s="53" t="s">
        <v>151</v>
      </c>
      <c r="D86" s="54" t="s">
        <v>38</v>
      </c>
      <c r="E86" s="119" t="s">
        <v>198</v>
      </c>
      <c r="F86" s="120"/>
      <c r="G86" s="30"/>
      <c r="H86" s="30"/>
      <c r="I86" s="2"/>
      <c r="J86" s="100"/>
      <c r="K86" s="101"/>
      <c r="L86" s="2"/>
      <c r="M86" s="2"/>
      <c r="N86" s="2"/>
    </row>
    <row r="87" spans="1:14">
      <c r="A87" s="111"/>
      <c r="B87" s="55" t="s">
        <v>98</v>
      </c>
      <c r="C87" s="13" t="s">
        <v>144</v>
      </c>
      <c r="D87" s="12" t="s">
        <v>5</v>
      </c>
      <c r="E87" s="117"/>
      <c r="F87" s="118"/>
      <c r="G87" s="70">
        <v>138342.47</v>
      </c>
      <c r="H87" s="29">
        <v>15217.671700000001</v>
      </c>
      <c r="I87" s="48"/>
      <c r="J87" s="100">
        <f>G87*F4</f>
        <v>0</v>
      </c>
      <c r="K87" s="101">
        <f>H87*F4</f>
        <v>0</v>
      </c>
      <c r="L87" s="2"/>
      <c r="M87" s="2"/>
      <c r="N87" s="2"/>
    </row>
    <row r="88" spans="1:14">
      <c r="A88" s="111"/>
      <c r="B88" s="55" t="s">
        <v>99</v>
      </c>
      <c r="C88" s="13" t="s">
        <v>140</v>
      </c>
      <c r="D88" s="12" t="s">
        <v>5</v>
      </c>
      <c r="E88" s="117"/>
      <c r="F88" s="118"/>
      <c r="G88" s="70">
        <v>154717.81</v>
      </c>
      <c r="H88" s="29">
        <v>17018.9591</v>
      </c>
      <c r="I88" s="48"/>
      <c r="J88" s="100">
        <f>G88*F4</f>
        <v>0</v>
      </c>
      <c r="K88" s="101">
        <f>H88*F4</f>
        <v>0</v>
      </c>
      <c r="L88" s="2"/>
      <c r="M88" s="2"/>
      <c r="N88" s="2"/>
    </row>
    <row r="89" spans="1:14">
      <c r="A89" s="111"/>
      <c r="B89" s="55" t="s">
        <v>100</v>
      </c>
      <c r="C89" s="13" t="s">
        <v>141</v>
      </c>
      <c r="D89" s="12" t="s">
        <v>5</v>
      </c>
      <c r="E89" s="117"/>
      <c r="F89" s="118"/>
      <c r="G89" s="70">
        <v>230436.36</v>
      </c>
      <c r="H89" s="29">
        <v>25347.999599999999</v>
      </c>
      <c r="I89" s="48"/>
      <c r="J89" s="100">
        <f>G89*F4</f>
        <v>0</v>
      </c>
      <c r="K89" s="101">
        <f>H89*F4</f>
        <v>0</v>
      </c>
      <c r="L89" s="2"/>
      <c r="M89" s="2"/>
      <c r="N89" s="2"/>
    </row>
    <row r="90" spans="1:14">
      <c r="A90" s="111"/>
      <c r="B90" s="55" t="s">
        <v>101</v>
      </c>
      <c r="C90" s="13" t="s">
        <v>142</v>
      </c>
      <c r="D90" s="12" t="s">
        <v>5</v>
      </c>
      <c r="E90" s="117"/>
      <c r="F90" s="118"/>
      <c r="G90" s="70">
        <v>353956.08999999997</v>
      </c>
      <c r="H90" s="29">
        <v>38935.169899999994</v>
      </c>
      <c r="I90" s="48"/>
      <c r="J90" s="100">
        <f>G90*F4</f>
        <v>0</v>
      </c>
      <c r="K90" s="101">
        <f>H90*F4</f>
        <v>0</v>
      </c>
      <c r="L90" s="2"/>
      <c r="M90" s="2"/>
      <c r="N90" s="2"/>
    </row>
    <row r="91" spans="1:14" ht="45.75" customHeight="1">
      <c r="A91" s="110">
        <v>52</v>
      </c>
      <c r="B91" s="68">
        <v>52</v>
      </c>
      <c r="C91" s="53" t="s">
        <v>53</v>
      </c>
      <c r="D91" s="54" t="s">
        <v>30</v>
      </c>
      <c r="E91" s="121" t="s">
        <v>199</v>
      </c>
      <c r="F91" s="122"/>
      <c r="G91" s="30"/>
      <c r="H91" s="30"/>
      <c r="I91" s="2"/>
      <c r="J91" s="100"/>
      <c r="K91" s="101"/>
      <c r="L91" s="2"/>
      <c r="M91" s="2"/>
      <c r="N91" s="2"/>
    </row>
    <row r="92" spans="1:14" ht="54.75" customHeight="1">
      <c r="A92" s="111"/>
      <c r="B92" s="71" t="s">
        <v>102</v>
      </c>
      <c r="C92" s="13" t="s">
        <v>175</v>
      </c>
      <c r="D92" s="12" t="s">
        <v>30</v>
      </c>
      <c r="E92" s="117"/>
      <c r="F92" s="118"/>
      <c r="G92" s="70">
        <v>212.88220000000001</v>
      </c>
      <c r="H92" s="29">
        <v>23.417042000000002</v>
      </c>
      <c r="I92" s="48"/>
      <c r="J92" s="100">
        <f>G92*F4</f>
        <v>0</v>
      </c>
      <c r="K92" s="101">
        <f>H92*F4</f>
        <v>0</v>
      </c>
      <c r="L92" s="2"/>
      <c r="M92" s="2"/>
      <c r="N92" s="2"/>
    </row>
    <row r="93" spans="1:14" ht="34.5" customHeight="1">
      <c r="A93" s="112"/>
      <c r="B93" s="71" t="s">
        <v>103</v>
      </c>
      <c r="C93" s="13" t="s">
        <v>146</v>
      </c>
      <c r="D93" s="12" t="s">
        <v>30</v>
      </c>
      <c r="E93" s="117"/>
      <c r="F93" s="118"/>
      <c r="G93" s="70">
        <v>974.52220000000011</v>
      </c>
      <c r="H93" s="29">
        <v>107.19744200000001</v>
      </c>
      <c r="I93" s="48"/>
      <c r="J93" s="100">
        <f>G93*F4</f>
        <v>0</v>
      </c>
      <c r="K93" s="101">
        <f>H93*F4</f>
        <v>0</v>
      </c>
      <c r="L93" s="2"/>
      <c r="M93" s="2"/>
      <c r="N93" s="2"/>
    </row>
    <row r="94" spans="1:14" s="1" customFormat="1" ht="25.5" customHeight="1">
      <c r="A94" s="110">
        <f>A91+1</f>
        <v>53</v>
      </c>
      <c r="B94" s="68">
        <f>A94</f>
        <v>53</v>
      </c>
      <c r="C94" s="53" t="s">
        <v>54</v>
      </c>
      <c r="D94" s="54" t="s">
        <v>30</v>
      </c>
      <c r="E94" s="119" t="s">
        <v>200</v>
      </c>
      <c r="F94" s="120"/>
      <c r="G94" s="30"/>
      <c r="H94" s="30"/>
      <c r="I94" s="2"/>
      <c r="J94" s="100"/>
      <c r="K94" s="101"/>
      <c r="L94" s="2"/>
      <c r="M94" s="2"/>
      <c r="N94" s="2"/>
    </row>
    <row r="95" spans="1:14" ht="72.75" customHeight="1">
      <c r="A95" s="111"/>
      <c r="B95" s="72" t="s">
        <v>112</v>
      </c>
      <c r="C95" s="13" t="s">
        <v>148</v>
      </c>
      <c r="D95" s="12" t="s">
        <v>30</v>
      </c>
      <c r="E95" s="105" t="s">
        <v>55</v>
      </c>
      <c r="F95" s="106"/>
      <c r="G95" s="70">
        <v>105</v>
      </c>
      <c r="H95" s="29">
        <v>10.5</v>
      </c>
      <c r="I95" s="48"/>
      <c r="J95" s="100">
        <f>G95*F4</f>
        <v>0</v>
      </c>
      <c r="K95" s="101">
        <f>H95*F4</f>
        <v>0</v>
      </c>
      <c r="L95" s="2"/>
      <c r="M95" s="2"/>
      <c r="N95" s="2"/>
    </row>
    <row r="96" spans="1:14" s="1" customFormat="1" ht="39.75" customHeight="1">
      <c r="A96" s="111"/>
      <c r="B96" s="72" t="s">
        <v>113</v>
      </c>
      <c r="C96" s="73" t="s">
        <v>56</v>
      </c>
      <c r="D96" s="12" t="s">
        <v>30</v>
      </c>
      <c r="E96" s="105" t="s">
        <v>57</v>
      </c>
      <c r="F96" s="106"/>
      <c r="G96" s="7">
        <f>ROUNDDOWN(((G95*15-40)/15),0)</f>
        <v>102</v>
      </c>
      <c r="H96" s="29">
        <f t="shared" ref="H96" si="0">0.1*G96</f>
        <v>10.200000000000001</v>
      </c>
      <c r="I96" s="48"/>
      <c r="J96" s="100">
        <f>G96*F4</f>
        <v>0</v>
      </c>
      <c r="K96" s="101">
        <f>H96*F4</f>
        <v>0</v>
      </c>
      <c r="L96" s="2"/>
      <c r="M96" s="2"/>
      <c r="N96" s="2"/>
    </row>
    <row r="97" spans="1:14" s="1" customFormat="1" ht="78.75" customHeight="1">
      <c r="A97" s="111"/>
      <c r="B97" s="72" t="s">
        <v>210</v>
      </c>
      <c r="C97" s="96" t="s">
        <v>211</v>
      </c>
      <c r="D97" s="12" t="s">
        <v>212</v>
      </c>
      <c r="E97" s="105" t="s">
        <v>213</v>
      </c>
      <c r="F97" s="106"/>
      <c r="G97" s="7">
        <v>3018</v>
      </c>
      <c r="H97" s="29">
        <v>0</v>
      </c>
      <c r="I97" s="48"/>
      <c r="J97" s="100">
        <f>G97*F4</f>
        <v>0</v>
      </c>
      <c r="K97" s="101">
        <f>H97*F4</f>
        <v>0</v>
      </c>
      <c r="L97" s="2"/>
      <c r="M97" s="2"/>
      <c r="N97" s="2"/>
    </row>
    <row r="98" spans="1:14" s="1" customFormat="1" ht="74.25" customHeight="1">
      <c r="A98" s="112"/>
      <c r="B98" s="72" t="s">
        <v>214</v>
      </c>
      <c r="C98" s="96" t="s">
        <v>215</v>
      </c>
      <c r="D98" s="12" t="s">
        <v>212</v>
      </c>
      <c r="E98" s="105" t="s">
        <v>216</v>
      </c>
      <c r="F98" s="106"/>
      <c r="G98" s="7">
        <v>3018</v>
      </c>
      <c r="H98" s="29">
        <v>0</v>
      </c>
      <c r="I98" s="48"/>
      <c r="J98" s="100">
        <f>G98*F4</f>
        <v>0</v>
      </c>
      <c r="K98" s="101">
        <f>H98*F4</f>
        <v>0</v>
      </c>
      <c r="L98" s="2"/>
      <c r="M98" s="2"/>
      <c r="N98" s="2"/>
    </row>
    <row r="99" spans="1:14" ht="51.75" customHeight="1">
      <c r="A99" s="74">
        <v>54</v>
      </c>
      <c r="B99" s="68">
        <v>54</v>
      </c>
      <c r="C99" s="53" t="s">
        <v>184</v>
      </c>
      <c r="D99" s="54" t="s">
        <v>30</v>
      </c>
      <c r="E99" s="119" t="s">
        <v>201</v>
      </c>
      <c r="F99" s="120"/>
      <c r="G99" s="75">
        <v>112</v>
      </c>
      <c r="H99" s="30">
        <v>11.2</v>
      </c>
      <c r="I99" s="48"/>
      <c r="J99" s="100">
        <f>G99*F4</f>
        <v>0</v>
      </c>
      <c r="K99" s="101">
        <f>H99*F4</f>
        <v>0</v>
      </c>
      <c r="L99" s="2"/>
      <c r="M99" s="2"/>
      <c r="N99" s="2"/>
    </row>
    <row r="100" spans="1:14" s="1" customFormat="1" ht="109.5" customHeight="1">
      <c r="A100" s="63">
        <v>55</v>
      </c>
      <c r="B100" s="68">
        <v>55</v>
      </c>
      <c r="C100" s="76" t="s">
        <v>157</v>
      </c>
      <c r="D100" s="77" t="s">
        <v>48</v>
      </c>
      <c r="E100" s="121" t="s">
        <v>158</v>
      </c>
      <c r="F100" s="122"/>
      <c r="G100" s="75">
        <v>400</v>
      </c>
      <c r="H100" s="30">
        <v>0</v>
      </c>
      <c r="I100" s="48"/>
      <c r="J100" s="100">
        <f>G100*F4</f>
        <v>0</v>
      </c>
      <c r="K100" s="101">
        <f>H100*F4</f>
        <v>0</v>
      </c>
      <c r="L100" s="2"/>
      <c r="M100" s="2"/>
      <c r="N100" s="2"/>
    </row>
    <row r="101" spans="1:14" ht="42" customHeight="1">
      <c r="A101" s="63">
        <v>56</v>
      </c>
      <c r="B101" s="68">
        <v>56</v>
      </c>
      <c r="C101" s="53" t="s">
        <v>105</v>
      </c>
      <c r="D101" s="54" t="s">
        <v>33</v>
      </c>
      <c r="E101" s="115" t="s">
        <v>120</v>
      </c>
      <c r="F101" s="116"/>
      <c r="G101" s="75">
        <v>3850.0000000000005</v>
      </c>
      <c r="H101" s="30">
        <v>0</v>
      </c>
      <c r="I101" s="48"/>
      <c r="J101" s="100">
        <f>G101*F4</f>
        <v>0</v>
      </c>
      <c r="K101" s="101">
        <f>H101*F4</f>
        <v>0</v>
      </c>
      <c r="L101" s="2"/>
      <c r="M101" s="2"/>
      <c r="N101" s="2"/>
    </row>
    <row r="102" spans="1:14" ht="95.25" customHeight="1">
      <c r="A102" s="63">
        <v>57</v>
      </c>
      <c r="B102" s="68">
        <v>57</v>
      </c>
      <c r="C102" s="42" t="s">
        <v>58</v>
      </c>
      <c r="D102" s="46" t="s">
        <v>121</v>
      </c>
      <c r="E102" s="113" t="s">
        <v>202</v>
      </c>
      <c r="F102" s="114"/>
      <c r="G102" s="69">
        <v>194000</v>
      </c>
      <c r="H102" s="30">
        <f>0.11*G102</f>
        <v>21340</v>
      </c>
      <c r="I102" s="48"/>
      <c r="J102" s="100">
        <f>G102*F4</f>
        <v>0</v>
      </c>
      <c r="K102" s="101">
        <f>H102*F4</f>
        <v>0</v>
      </c>
      <c r="L102" s="2"/>
      <c r="M102" s="2"/>
      <c r="N102" s="2"/>
    </row>
    <row r="103" spans="1:14" s="1" customFormat="1" ht="111" customHeight="1">
      <c r="A103" s="110">
        <v>58</v>
      </c>
      <c r="B103" s="68">
        <v>58</v>
      </c>
      <c r="C103" s="62" t="s">
        <v>59</v>
      </c>
      <c r="D103" s="78" t="s">
        <v>40</v>
      </c>
      <c r="E103" s="115" t="s">
        <v>203</v>
      </c>
      <c r="F103" s="116"/>
      <c r="G103" s="79">
        <v>90000</v>
      </c>
      <c r="H103" s="30">
        <v>9900</v>
      </c>
      <c r="I103" s="48"/>
      <c r="J103" s="100">
        <f>G103*F4</f>
        <v>0</v>
      </c>
      <c r="K103" s="101">
        <f>H103*F4</f>
        <v>0</v>
      </c>
      <c r="L103" s="2"/>
      <c r="M103" s="2"/>
      <c r="N103" s="2"/>
    </row>
    <row r="104" spans="1:14" s="1" customFormat="1">
      <c r="A104" s="111"/>
      <c r="B104" s="72" t="s">
        <v>114</v>
      </c>
      <c r="C104" s="73" t="s">
        <v>60</v>
      </c>
      <c r="D104" s="12"/>
      <c r="E104" s="152"/>
      <c r="F104" s="153"/>
      <c r="G104" s="7">
        <v>90000</v>
      </c>
      <c r="H104" s="6">
        <f>0.11*G104</f>
        <v>9900</v>
      </c>
      <c r="I104" s="48"/>
      <c r="J104" s="100">
        <f>G104*F4</f>
        <v>0</v>
      </c>
      <c r="K104" s="101">
        <f>H104*F4</f>
        <v>0</v>
      </c>
      <c r="L104" s="2"/>
      <c r="M104" s="2"/>
      <c r="N104" s="2"/>
    </row>
    <row r="105" spans="1:14">
      <c r="A105" s="112"/>
      <c r="B105" s="72" t="s">
        <v>115</v>
      </c>
      <c r="C105" s="21" t="s">
        <v>61</v>
      </c>
      <c r="D105" s="12"/>
      <c r="E105" s="152"/>
      <c r="F105" s="153"/>
      <c r="G105" s="7">
        <v>40000</v>
      </c>
      <c r="H105" s="6">
        <f>0.11*G105</f>
        <v>4400</v>
      </c>
      <c r="I105" s="48"/>
      <c r="J105" s="100">
        <f>G105*F4</f>
        <v>0</v>
      </c>
      <c r="K105" s="101">
        <f>H105*F4</f>
        <v>0</v>
      </c>
      <c r="L105" s="2"/>
      <c r="M105" s="2"/>
      <c r="N105" s="2"/>
    </row>
    <row r="106" spans="1:14" s="1" customFormat="1">
      <c r="A106" s="183"/>
      <c r="B106" s="184"/>
      <c r="C106" s="184"/>
      <c r="D106" s="184"/>
      <c r="E106" s="184"/>
      <c r="F106" s="184"/>
      <c r="G106" s="184"/>
      <c r="H106" s="184"/>
      <c r="I106" s="175"/>
      <c r="J106" s="175"/>
      <c r="K106" s="176"/>
      <c r="L106" s="2"/>
      <c r="M106" s="2"/>
      <c r="N106" s="2"/>
    </row>
    <row r="107" spans="1:14">
      <c r="A107" s="2"/>
      <c r="B107" s="2"/>
      <c r="C107" s="2"/>
      <c r="D107" s="2"/>
      <c r="E107" s="2"/>
      <c r="F107" s="2"/>
      <c r="G107" s="2"/>
      <c r="H107" s="2"/>
      <c r="I107" s="2"/>
      <c r="J107" s="92"/>
      <c r="K107" s="2"/>
      <c r="L107" s="2"/>
      <c r="M107" s="2"/>
      <c r="N107" s="2"/>
    </row>
    <row r="108" spans="1:14">
      <c r="A108" s="2"/>
      <c r="B108" s="2"/>
      <c r="C108" s="2"/>
      <c r="D108" s="2"/>
      <c r="E108" s="2"/>
      <c r="F108" s="2"/>
      <c r="G108" s="2"/>
      <c r="H108" s="2"/>
      <c r="I108" s="2"/>
      <c r="J108" s="92"/>
      <c r="K108" s="2"/>
      <c r="L108" s="2"/>
      <c r="M108" s="2"/>
      <c r="N108" s="2"/>
    </row>
    <row r="109" spans="1:14" ht="15.75">
      <c r="A109" s="2"/>
      <c r="B109" s="163" t="s">
        <v>41</v>
      </c>
      <c r="C109" s="163"/>
      <c r="D109" s="163"/>
      <c r="E109" s="80"/>
      <c r="F109" s="81"/>
      <c r="G109" s="82"/>
      <c r="H109" s="83"/>
      <c r="I109" s="2"/>
      <c r="J109" s="92"/>
      <c r="K109" s="2"/>
      <c r="L109" s="2"/>
      <c r="M109" s="2"/>
      <c r="N109" s="2"/>
    </row>
    <row r="110" spans="1:14" s="1" customFormat="1" ht="15.75">
      <c r="A110" s="2"/>
      <c r="B110" s="84"/>
      <c r="C110" s="84"/>
      <c r="D110" s="84"/>
      <c r="E110" s="81"/>
      <c r="F110" s="81"/>
      <c r="G110" s="82"/>
      <c r="H110" s="83"/>
      <c r="I110" s="2"/>
      <c r="J110" s="92"/>
      <c r="K110" s="2"/>
      <c r="L110" s="2"/>
      <c r="M110" s="2"/>
      <c r="N110" s="2"/>
    </row>
    <row r="111" spans="1:14" ht="27" customHeight="1">
      <c r="A111" s="2"/>
      <c r="B111" s="85">
        <v>1</v>
      </c>
      <c r="C111" s="103" t="s">
        <v>42</v>
      </c>
      <c r="D111" s="103"/>
      <c r="E111" s="103"/>
      <c r="F111" s="103"/>
      <c r="G111" s="103"/>
      <c r="H111" s="103"/>
      <c r="I111" s="2"/>
      <c r="J111" s="92"/>
      <c r="K111" s="2"/>
      <c r="L111" s="2"/>
      <c r="M111" s="2"/>
      <c r="N111" s="2"/>
    </row>
    <row r="112" spans="1:14" ht="75" customHeight="1">
      <c r="A112" s="2"/>
      <c r="B112" s="86">
        <v>2</v>
      </c>
      <c r="C112" s="139" t="s">
        <v>179</v>
      </c>
      <c r="D112" s="139"/>
      <c r="E112" s="139"/>
      <c r="F112" s="139"/>
      <c r="G112" s="139"/>
      <c r="H112" s="139"/>
      <c r="I112" s="2"/>
      <c r="J112" s="92"/>
      <c r="K112" s="2"/>
      <c r="L112" s="2"/>
      <c r="M112" s="2"/>
      <c r="N112" s="2"/>
    </row>
    <row r="113" spans="1:14" ht="29.25" customHeight="1">
      <c r="A113" s="2"/>
      <c r="B113" s="85">
        <v>3</v>
      </c>
      <c r="C113" s="103" t="s">
        <v>43</v>
      </c>
      <c r="D113" s="103"/>
      <c r="E113" s="103"/>
      <c r="F113" s="103"/>
      <c r="G113" s="103"/>
      <c r="H113" s="103"/>
      <c r="I113" s="2"/>
      <c r="J113" s="92"/>
      <c r="K113" s="2"/>
      <c r="L113" s="2"/>
      <c r="M113" s="2"/>
      <c r="N113" s="2"/>
    </row>
    <row r="114" spans="1:14" ht="45" customHeight="1">
      <c r="A114" s="2"/>
      <c r="B114" s="86">
        <v>4</v>
      </c>
      <c r="C114" s="130" t="s">
        <v>118</v>
      </c>
      <c r="D114" s="130"/>
      <c r="E114" s="130"/>
      <c r="F114" s="130"/>
      <c r="G114" s="130"/>
      <c r="H114" s="130"/>
      <c r="I114" s="2"/>
      <c r="J114" s="92"/>
      <c r="K114" s="2"/>
      <c r="L114" s="2"/>
      <c r="M114" s="2"/>
      <c r="N114" s="2"/>
    </row>
    <row r="115" spans="1:14" s="1" customFormat="1" ht="66" customHeight="1">
      <c r="A115" s="2"/>
      <c r="B115" s="85">
        <v>5</v>
      </c>
      <c r="C115" s="103" t="s">
        <v>119</v>
      </c>
      <c r="D115" s="103"/>
      <c r="E115" s="103"/>
      <c r="F115" s="103"/>
      <c r="G115" s="103"/>
      <c r="H115" s="103"/>
      <c r="I115" s="2"/>
      <c r="J115" s="92"/>
      <c r="K115" s="2"/>
      <c r="L115" s="2"/>
      <c r="M115" s="2"/>
      <c r="N115" s="2"/>
    </row>
    <row r="116" spans="1:14" s="1" customFormat="1" ht="36" customHeight="1">
      <c r="A116" s="2"/>
      <c r="B116" s="86">
        <v>6</v>
      </c>
      <c r="C116" s="135" t="s">
        <v>156</v>
      </c>
      <c r="D116" s="135"/>
      <c r="E116" s="135"/>
      <c r="F116" s="135"/>
      <c r="G116" s="135"/>
      <c r="H116" s="135"/>
      <c r="I116" s="2"/>
      <c r="J116" s="92"/>
      <c r="K116" s="2"/>
      <c r="L116" s="2"/>
      <c r="M116" s="2"/>
      <c r="N116" s="2"/>
    </row>
    <row r="117" spans="1:14" ht="47.25" customHeight="1">
      <c r="A117" s="2"/>
      <c r="B117" s="85">
        <v>7</v>
      </c>
      <c r="C117" s="131" t="s">
        <v>116</v>
      </c>
      <c r="D117" s="131"/>
      <c r="E117" s="131"/>
      <c r="F117" s="131"/>
      <c r="G117" s="131"/>
      <c r="H117" s="131"/>
      <c r="I117" s="2"/>
      <c r="J117" s="92"/>
      <c r="K117" s="2"/>
      <c r="L117" s="2"/>
      <c r="M117" s="2"/>
      <c r="N117" s="2"/>
    </row>
    <row r="118" spans="1:14" s="1" customFormat="1" ht="30" customHeight="1">
      <c r="A118" s="2"/>
      <c r="B118" s="86">
        <v>8</v>
      </c>
      <c r="C118" s="104" t="s">
        <v>117</v>
      </c>
      <c r="D118" s="104"/>
      <c r="E118" s="104"/>
      <c r="F118" s="104"/>
      <c r="G118" s="104"/>
      <c r="H118" s="104"/>
      <c r="I118" s="2"/>
      <c r="J118" s="92"/>
      <c r="K118" s="2"/>
      <c r="L118" s="2"/>
      <c r="M118" s="2"/>
      <c r="N118" s="2"/>
    </row>
    <row r="119" spans="1:14" ht="45" customHeight="1">
      <c r="A119" s="2"/>
      <c r="B119" s="87">
        <v>9</v>
      </c>
      <c r="C119" s="136" t="s">
        <v>172</v>
      </c>
      <c r="D119" s="137"/>
      <c r="E119" s="137"/>
      <c r="F119" s="137"/>
      <c r="G119" s="137"/>
      <c r="H119" s="138"/>
      <c r="I119" s="2"/>
      <c r="J119" s="92"/>
      <c r="K119" s="2"/>
      <c r="L119" s="2"/>
      <c r="M119" s="2"/>
      <c r="N119" s="2"/>
    </row>
    <row r="120" spans="1:14" ht="30" customHeight="1">
      <c r="A120" s="2"/>
      <c r="B120" s="88">
        <v>10</v>
      </c>
      <c r="C120" s="104" t="s">
        <v>44</v>
      </c>
      <c r="D120" s="104"/>
      <c r="E120" s="104"/>
      <c r="F120" s="104"/>
      <c r="G120" s="104"/>
      <c r="H120" s="104"/>
      <c r="I120" s="2"/>
      <c r="J120" s="92"/>
      <c r="K120" s="2"/>
      <c r="L120" s="2"/>
      <c r="M120" s="2"/>
      <c r="N120" s="2"/>
    </row>
    <row r="121" spans="1:14" ht="32.25" customHeight="1">
      <c r="A121" s="2"/>
      <c r="B121" s="87">
        <v>11</v>
      </c>
      <c r="C121" s="132" t="s">
        <v>45</v>
      </c>
      <c r="D121" s="133"/>
      <c r="E121" s="133"/>
      <c r="F121" s="133"/>
      <c r="G121" s="133"/>
      <c r="H121" s="134"/>
      <c r="I121" s="2"/>
      <c r="J121" s="92"/>
      <c r="K121" s="2"/>
      <c r="L121" s="2"/>
      <c r="M121" s="2"/>
      <c r="N121" s="2"/>
    </row>
    <row r="122" spans="1:14" s="1" customFormat="1" ht="30" customHeight="1">
      <c r="A122" s="2"/>
      <c r="B122" s="88">
        <v>12</v>
      </c>
      <c r="C122" s="104" t="s">
        <v>104</v>
      </c>
      <c r="D122" s="104"/>
      <c r="E122" s="104"/>
      <c r="F122" s="104"/>
      <c r="G122" s="104"/>
      <c r="H122" s="104"/>
      <c r="I122" s="2"/>
      <c r="J122" s="92"/>
      <c r="K122" s="2"/>
      <c r="L122" s="2"/>
      <c r="M122" s="2"/>
      <c r="N122" s="2"/>
    </row>
    <row r="123" spans="1:14" ht="20.25" customHeight="1">
      <c r="A123" s="2"/>
      <c r="B123" s="87">
        <v>13</v>
      </c>
      <c r="C123" s="129" t="s">
        <v>155</v>
      </c>
      <c r="D123" s="129"/>
      <c r="E123" s="129"/>
      <c r="F123" s="129"/>
      <c r="G123" s="129"/>
      <c r="H123" s="129"/>
      <c r="I123" s="2"/>
      <c r="J123" s="92"/>
      <c r="K123" s="2"/>
      <c r="L123" s="2"/>
      <c r="M123" s="2"/>
      <c r="N123" s="2"/>
    </row>
    <row r="124" spans="1:14" ht="30" customHeight="1">
      <c r="A124" s="2"/>
      <c r="B124" s="91">
        <v>14</v>
      </c>
      <c r="C124" s="127" t="s">
        <v>173</v>
      </c>
      <c r="D124" s="128"/>
      <c r="E124" s="128"/>
      <c r="F124" s="128"/>
      <c r="G124" s="128"/>
      <c r="H124" s="128"/>
      <c r="I124" s="2"/>
      <c r="J124" s="92"/>
      <c r="K124" s="2"/>
      <c r="L124" s="2"/>
      <c r="M124" s="2"/>
      <c r="N124" s="2"/>
    </row>
    <row r="125" spans="1:14">
      <c r="A125" s="2"/>
      <c r="B125" s="2"/>
      <c r="C125" s="2"/>
      <c r="D125" s="2"/>
      <c r="E125" s="2"/>
      <c r="F125" s="2"/>
      <c r="G125" s="2"/>
      <c r="H125" s="2"/>
      <c r="I125" s="2"/>
      <c r="J125" s="92"/>
      <c r="K125" s="2"/>
      <c r="L125" s="2"/>
      <c r="M125" s="2"/>
      <c r="N125" s="2"/>
    </row>
    <row r="126" spans="1:14">
      <c r="A126" s="2"/>
      <c r="B126" s="2"/>
      <c r="C126" s="2"/>
      <c r="D126" s="2"/>
      <c r="E126" s="2"/>
      <c r="F126" s="2"/>
      <c r="G126" s="2"/>
      <c r="H126" s="2"/>
      <c r="I126" s="2"/>
      <c r="J126" s="92"/>
      <c r="K126" s="2"/>
      <c r="L126" s="2"/>
      <c r="M126" s="2"/>
      <c r="N126" s="2"/>
    </row>
    <row r="127" spans="1:14">
      <c r="A127" s="2"/>
      <c r="B127" s="2"/>
      <c r="C127" s="2"/>
      <c r="D127" s="2"/>
      <c r="E127" s="2"/>
      <c r="F127" s="2"/>
      <c r="G127" s="2"/>
      <c r="H127" s="2"/>
      <c r="I127" s="2"/>
      <c r="J127" s="92"/>
      <c r="K127" s="2"/>
      <c r="L127" s="2"/>
      <c r="M127" s="2"/>
      <c r="N127" s="2"/>
    </row>
    <row r="128" spans="1:14">
      <c r="A128" s="2"/>
      <c r="B128" s="2"/>
      <c r="C128" s="2"/>
      <c r="D128" s="2"/>
      <c r="E128" s="2"/>
      <c r="F128" s="2"/>
      <c r="G128" s="2"/>
      <c r="H128" s="2"/>
      <c r="I128" s="2"/>
      <c r="J128" s="92"/>
      <c r="K128" s="2"/>
      <c r="L128" s="2"/>
      <c r="M128" s="2"/>
      <c r="N128" s="2"/>
    </row>
  </sheetData>
  <sheetProtection formatCells="0" formatColumns="0" formatRows="0" insertColumns="0" insertRows="0" insertHyperlinks="0" deleteColumns="0" deleteRows="0" sort="0" autoFilter="0" pivotTables="0"/>
  <mergeCells count="143">
    <mergeCell ref="J6:K6"/>
    <mergeCell ref="A9:K10"/>
    <mergeCell ref="A8:K8"/>
    <mergeCell ref="A42:K42"/>
    <mergeCell ref="A43:K44"/>
    <mergeCell ref="A106:K106"/>
    <mergeCell ref="A2:K2"/>
    <mergeCell ref="A4:E4"/>
    <mergeCell ref="E65:F65"/>
    <mergeCell ref="E11:F11"/>
    <mergeCell ref="E12:F12"/>
    <mergeCell ref="E13:F13"/>
    <mergeCell ref="E14:F14"/>
    <mergeCell ref="E25:F25"/>
    <mergeCell ref="E26:F26"/>
    <mergeCell ref="E27:F27"/>
    <mergeCell ref="E28:F28"/>
    <mergeCell ref="E29:F29"/>
    <mergeCell ref="E20:F20"/>
    <mergeCell ref="E21:F21"/>
    <mergeCell ref="A31:A34"/>
    <mergeCell ref="E17:F17"/>
    <mergeCell ref="E18:F18"/>
    <mergeCell ref="E19:F19"/>
    <mergeCell ref="A103:A105"/>
    <mergeCell ref="A69:A71"/>
    <mergeCell ref="A76:A80"/>
    <mergeCell ref="A86:A90"/>
    <mergeCell ref="A57:A59"/>
    <mergeCell ref="A60:A62"/>
    <mergeCell ref="A63:A66"/>
    <mergeCell ref="E52:F52"/>
    <mergeCell ref="E53:F53"/>
    <mergeCell ref="E61:F61"/>
    <mergeCell ref="E62:F62"/>
    <mergeCell ref="E63:F63"/>
    <mergeCell ref="E54:F54"/>
    <mergeCell ref="E57:F57"/>
    <mergeCell ref="E58:F58"/>
    <mergeCell ref="E59:F59"/>
    <mergeCell ref="E60:F60"/>
    <mergeCell ref="E64:F64"/>
    <mergeCell ref="E66:F66"/>
    <mergeCell ref="A81:A85"/>
    <mergeCell ref="C111:H111"/>
    <mergeCell ref="F6:H6"/>
    <mergeCell ref="A15:A18"/>
    <mergeCell ref="A40:A41"/>
    <mergeCell ref="A45:A47"/>
    <mergeCell ref="A48:A50"/>
    <mergeCell ref="A19:A22"/>
    <mergeCell ref="A23:A26"/>
    <mergeCell ref="A27:A29"/>
    <mergeCell ref="F7:G7"/>
    <mergeCell ref="A6:A7"/>
    <mergeCell ref="B6:B7"/>
    <mergeCell ref="E35:F35"/>
    <mergeCell ref="E36:F36"/>
    <mergeCell ref="E37:F37"/>
    <mergeCell ref="E101:F101"/>
    <mergeCell ref="B109:D109"/>
    <mergeCell ref="E38:F38"/>
    <mergeCell ref="E39:F39"/>
    <mergeCell ref="E40:F40"/>
    <mergeCell ref="E30:F30"/>
    <mergeCell ref="E31:F31"/>
    <mergeCell ref="E32:F32"/>
    <mergeCell ref="E104:F104"/>
    <mergeCell ref="E105:F105"/>
    <mergeCell ref="E99:F99"/>
    <mergeCell ref="E100:F100"/>
    <mergeCell ref="C6:C7"/>
    <mergeCell ref="D6:D7"/>
    <mergeCell ref="E6:E7"/>
    <mergeCell ref="E79:F79"/>
    <mergeCell ref="E67:F67"/>
    <mergeCell ref="E69:F69"/>
    <mergeCell ref="E75:F75"/>
    <mergeCell ref="E33:F33"/>
    <mergeCell ref="E34:F34"/>
    <mergeCell ref="A11:A14"/>
    <mergeCell ref="A35:A38"/>
    <mergeCell ref="A5:H5"/>
    <mergeCell ref="E48:F48"/>
    <mergeCell ref="E46:F46"/>
    <mergeCell ref="E47:F47"/>
    <mergeCell ref="E49:F49"/>
    <mergeCell ref="E50:F50"/>
    <mergeCell ref="E15:F15"/>
    <mergeCell ref="E16:F16"/>
    <mergeCell ref="E22:F22"/>
    <mergeCell ref="E23:F23"/>
    <mergeCell ref="E24:F24"/>
    <mergeCell ref="E41:F41"/>
    <mergeCell ref="E45:F45"/>
    <mergeCell ref="A91:A93"/>
    <mergeCell ref="E80:F80"/>
    <mergeCell ref="E68:F68"/>
    <mergeCell ref="E70:F70"/>
    <mergeCell ref="E71:F71"/>
    <mergeCell ref="E72:F72"/>
    <mergeCell ref="E73:F73"/>
    <mergeCell ref="E74:F74"/>
    <mergeCell ref="C124:H124"/>
    <mergeCell ref="E86:F86"/>
    <mergeCell ref="E82:F82"/>
    <mergeCell ref="E83:F83"/>
    <mergeCell ref="E84:F84"/>
    <mergeCell ref="E85:F85"/>
    <mergeCell ref="C123:H123"/>
    <mergeCell ref="C114:H114"/>
    <mergeCell ref="C117:H117"/>
    <mergeCell ref="C121:H121"/>
    <mergeCell ref="C116:H116"/>
    <mergeCell ref="C119:H119"/>
    <mergeCell ref="C122:H122"/>
    <mergeCell ref="C120:H120"/>
    <mergeCell ref="C112:H112"/>
    <mergeCell ref="C113:H113"/>
    <mergeCell ref="C115:H115"/>
    <mergeCell ref="C118:H118"/>
    <mergeCell ref="E97:F97"/>
    <mergeCell ref="E98:F98"/>
    <mergeCell ref="E55:F55"/>
    <mergeCell ref="E56:F56"/>
    <mergeCell ref="A51:A56"/>
    <mergeCell ref="A94:A98"/>
    <mergeCell ref="E102:F102"/>
    <mergeCell ref="E103:F103"/>
    <mergeCell ref="E92:F92"/>
    <mergeCell ref="E93:F93"/>
    <mergeCell ref="E94:F94"/>
    <mergeCell ref="E91:F91"/>
    <mergeCell ref="E87:F87"/>
    <mergeCell ref="E88:F88"/>
    <mergeCell ref="E89:F89"/>
    <mergeCell ref="E90:F90"/>
    <mergeCell ref="E95:F95"/>
    <mergeCell ref="E96:F96"/>
    <mergeCell ref="E76:F76"/>
    <mergeCell ref="E81:F81"/>
    <mergeCell ref="E77:F77"/>
    <mergeCell ref="E78:F78"/>
  </mergeCells>
  <pageMargins left="0.19685039370078741" right="0.19685039370078741" top="0.15748031496062992" bottom="0.27559055118110237" header="0.31496062992125984" footer="0.31496062992125984"/>
  <pageSetup paperSize="9" scale="52" fitToHeight="0" orientation="portrait" r:id="rId1"/>
  <headerFooter>
    <oddFooter>&amp;C&amp;P из &amp;N</oddFooter>
  </headerFooter>
  <ignoredErrors>
    <ignoredError sqref="G15:H15 G19:H19 G23:H23 G31:H31 G35:H3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справочник УКВ БИС для В2В </vt:lpstr>
      <vt:lpstr>'справочник УКВ БИС для В2В '!Область_печати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Фаррахова Эльвера Римовна</cp:lastModifiedBy>
  <cp:lastPrinted>2017-01-18T04:09:52Z</cp:lastPrinted>
  <dcterms:created xsi:type="dcterms:W3CDTF">2015-10-20T08:32:48Z</dcterms:created>
  <dcterms:modified xsi:type="dcterms:W3CDTF">2017-01-19T11:46:30Z</dcterms:modified>
</cp:coreProperties>
</file>